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7"/>
  <workbookPr codeName="ThisWorkbook" defaultThemeVersion="124226"/>
  <mc:AlternateContent xmlns:mc="http://schemas.openxmlformats.org/markup-compatibility/2006">
    <mc:Choice Requires="x15">
      <x15ac:absPath xmlns:x15ac="http://schemas.microsoft.com/office/spreadsheetml/2010/11/ac" url="/Users/vd.judith/Downloads/"/>
    </mc:Choice>
  </mc:AlternateContent>
  <xr:revisionPtr revIDLastSave="0" documentId="8_{2A398C29-6D8E-C142-B797-09C392F34463}" xr6:coauthVersionLast="47" xr6:coauthVersionMax="47" xr10:uidLastSave="{00000000-0000-0000-0000-000000000000}"/>
  <bookViews>
    <workbookView xWindow="14400" yWindow="500" windowWidth="30400" windowHeight="22700" xr2:uid="{00000000-000D-0000-FFFF-FFFF00000000}"/>
  </bookViews>
  <sheets>
    <sheet name="Instrumento" sheetId="2" r:id="rId1"/>
    <sheet name="Observaciones" sheetId="3" r:id="rId2"/>
  </sheets>
  <definedNames>
    <definedName name="_xlnm.Print_Area" localSheetId="0">Instrumento!$A$1:$H$270</definedName>
    <definedName name="_xlnm.Print_Titles" localSheetId="0">Instrumento!$1:$2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0" i="2" l="1"/>
  <c r="D30" i="2" l="1"/>
  <c r="E34" i="2"/>
  <c r="E35" i="2"/>
  <c r="E36" i="2"/>
  <c r="E37" i="2"/>
  <c r="E38" i="2"/>
  <c r="E39" i="2"/>
  <c r="E46" i="2"/>
  <c r="E47" i="2"/>
  <c r="E48" i="2"/>
  <c r="E49" i="2"/>
  <c r="E54" i="2"/>
  <c r="E55" i="2"/>
  <c r="E56" i="2"/>
  <c r="E57" i="2"/>
  <c r="E58" i="2"/>
  <c r="E59" i="2"/>
  <c r="F65" i="2"/>
  <c r="F66" i="2"/>
  <c r="F67" i="2"/>
  <c r="F68" i="2"/>
  <c r="F69" i="2"/>
  <c r="F75" i="2"/>
  <c r="F76" i="2"/>
  <c r="F77" i="2"/>
  <c r="F78" i="2"/>
  <c r="F79" i="2"/>
  <c r="F80" i="2"/>
  <c r="F86" i="2"/>
  <c r="F87" i="2"/>
  <c r="F88" i="2"/>
  <c r="F93" i="2"/>
  <c r="F94" i="2"/>
  <c r="F95" i="2"/>
  <c r="F96" i="2"/>
  <c r="F97" i="2"/>
  <c r="F98" i="2"/>
  <c r="F99" i="2"/>
  <c r="F100" i="2"/>
  <c r="E105" i="2"/>
  <c r="F109" i="2"/>
  <c r="F110" i="2"/>
  <c r="F111" i="2"/>
  <c r="F112" i="2"/>
  <c r="F113" i="2"/>
  <c r="F118" i="2"/>
  <c r="F119" i="2"/>
  <c r="F125" i="2"/>
  <c r="F126" i="2"/>
  <c r="F127" i="2"/>
  <c r="F128" i="2"/>
  <c r="F129" i="2"/>
  <c r="F130" i="2"/>
  <c r="F131" i="2"/>
  <c r="F132" i="2"/>
  <c r="F133" i="2"/>
  <c r="E138" i="2"/>
  <c r="F142" i="2"/>
  <c r="F143" i="2"/>
  <c r="F144" i="2"/>
  <c r="F145" i="2"/>
  <c r="F146" i="2"/>
  <c r="F152" i="2"/>
  <c r="F153" i="2"/>
  <c r="F154" i="2"/>
  <c r="F155" i="2"/>
  <c r="F156" i="2"/>
  <c r="F157" i="2"/>
  <c r="F158" i="2"/>
  <c r="F159" i="2"/>
  <c r="F160" i="2"/>
  <c r="E165" i="2"/>
  <c r="F169" i="2"/>
  <c r="F170" i="2"/>
  <c r="F171" i="2"/>
  <c r="F172" i="2"/>
  <c r="F173" i="2"/>
  <c r="F174" i="2"/>
  <c r="F175" i="2"/>
  <c r="F176" i="2"/>
  <c r="F177" i="2"/>
  <c r="F182" i="2"/>
  <c r="F183" i="2"/>
  <c r="F184" i="2"/>
  <c r="D189" i="2"/>
  <c r="F193" i="2"/>
  <c r="F194" i="2"/>
  <c r="F195" i="2"/>
  <c r="F196" i="2"/>
  <c r="F197" i="2"/>
  <c r="F198" i="2"/>
  <c r="F199" i="2"/>
  <c r="F204" i="2"/>
  <c r="F205" i="2"/>
  <c r="F206" i="2"/>
  <c r="F207" i="2"/>
  <c r="F208" i="2"/>
  <c r="F209" i="2"/>
  <c r="F210" i="2"/>
  <c r="F215" i="2"/>
  <c r="E218" i="2"/>
  <c r="E219" i="2"/>
  <c r="E220" i="2"/>
  <c r="E221" i="2"/>
  <c r="E222" i="2"/>
  <c r="E223" i="2"/>
  <c r="E224" i="2"/>
  <c r="E225" i="2"/>
  <c r="E226" i="2"/>
  <c r="E233" i="2"/>
  <c r="F248" i="2"/>
  <c r="G245" i="2" s="1"/>
  <c r="F58" i="3"/>
  <c r="F147" i="2" l="1"/>
  <c r="F81" i="2"/>
  <c r="F178" i="2"/>
  <c r="F211" i="2"/>
  <c r="G243" i="2"/>
  <c r="G242" i="2"/>
  <c r="G248" i="2"/>
  <c r="G244" i="2"/>
  <c r="G241" i="2"/>
  <c r="E40" i="2"/>
  <c r="F200" i="2"/>
  <c r="E234" i="2"/>
  <c r="C236" i="2" s="1"/>
  <c r="F260" i="2" s="1"/>
  <c r="G260" i="2" s="1"/>
  <c r="E227" i="2"/>
  <c r="C228" i="2" s="1"/>
  <c r="F259" i="2" s="1"/>
  <c r="G259" i="2" s="1"/>
  <c r="F185" i="2"/>
  <c r="F161" i="2"/>
  <c r="C163" i="2" s="1"/>
  <c r="F256" i="2" s="1"/>
  <c r="G256" i="2" s="1"/>
  <c r="F134" i="2"/>
  <c r="F120" i="2"/>
  <c r="F114" i="2"/>
  <c r="F101" i="2"/>
  <c r="F89" i="2"/>
  <c r="F70" i="2"/>
  <c r="E60" i="2"/>
  <c r="E50" i="2"/>
  <c r="G247" i="2"/>
  <c r="G246" i="2"/>
  <c r="C187" i="2" l="1"/>
  <c r="F257" i="2" s="1"/>
  <c r="G257" i="2" s="1"/>
  <c r="C213" i="2"/>
  <c r="F258" i="2" s="1"/>
  <c r="G258" i="2" s="1"/>
  <c r="C136" i="2"/>
  <c r="F255" i="2" s="1"/>
  <c r="G255" i="2" s="1"/>
  <c r="C103" i="2"/>
  <c r="F254" i="2" s="1"/>
  <c r="G254" i="2" s="1"/>
  <c r="F261" i="2" l="1"/>
  <c r="G261" i="2" s="1"/>
</calcChain>
</file>

<file path=xl/sharedStrings.xml><?xml version="1.0" encoding="utf-8"?>
<sst xmlns="http://schemas.openxmlformats.org/spreadsheetml/2006/main" count="813" uniqueCount="345">
  <si>
    <t>Instrucciones</t>
  </si>
  <si>
    <t>Los topes y puntajes no pueden ser modificados por la CODIMA (la calificación de cada sub-rubro no podrá ser mayor al tope indicado)</t>
  </si>
  <si>
    <t>La columna de "responsable de la base de datos", se refiere a la instancia (dependencia o el interesado) que captura la evidencia en la plataforma CVU.</t>
  </si>
  <si>
    <t>El profesor deberá capturar en la plataforma "CVU" las evidencias que acrediten los factores señalados con la leyenda "Lo captura el solicitante" (el ingreso será a través de autoservicios y de la liga www.cvu.buap.mx/)</t>
  </si>
  <si>
    <t>El solicitante que obtenga el puntaje mínimo establecido para la categoría que ejerce, podrá ser acreedor a la definitividad en su Unidad Académica, siempre y cuando cumpla con los requisitos señalados en el RIPPPA.</t>
  </si>
  <si>
    <t>Nombre del docente</t>
  </si>
  <si>
    <t>ID</t>
  </si>
  <si>
    <t>Unidad Académica</t>
  </si>
  <si>
    <t>Sede</t>
  </si>
  <si>
    <t>Programa Educativo</t>
  </si>
  <si>
    <t>Fecha de Evaluación</t>
  </si>
  <si>
    <t>Categoría</t>
  </si>
  <si>
    <t>Rubro 1. Docencia</t>
  </si>
  <si>
    <t>Tope:</t>
  </si>
  <si>
    <t>Sub-rubro 1.1: Grado académico</t>
  </si>
  <si>
    <t>No.</t>
  </si>
  <si>
    <t>Último grado académico concluido</t>
  </si>
  <si>
    <t>Puntaje</t>
  </si>
  <si>
    <t>Último grado</t>
  </si>
  <si>
    <t>Calificación</t>
  </si>
  <si>
    <t>Responsable de la base de datos/Evidencia</t>
  </si>
  <si>
    <t>Observaciones</t>
  </si>
  <si>
    <t>1.1.1</t>
  </si>
  <si>
    <t>Licenciatura</t>
  </si>
  <si>
    <t>Lo valida la CODIMA con la evidencia de la fase de requisitos generales</t>
  </si>
  <si>
    <t>Sólo se contabiliza el último grado</t>
  </si>
  <si>
    <t>1.1.2</t>
  </si>
  <si>
    <t>Especialidad de 1 años</t>
  </si>
  <si>
    <t>1.1.3</t>
  </si>
  <si>
    <t>Especialidad de 2 años</t>
  </si>
  <si>
    <t>1.1.4</t>
  </si>
  <si>
    <t>Especialidad de 3 años o más</t>
  </si>
  <si>
    <t>1.1.5</t>
  </si>
  <si>
    <t xml:space="preserve">Maestría </t>
  </si>
  <si>
    <t>1.1.6</t>
  </si>
  <si>
    <t>Doctorado</t>
  </si>
  <si>
    <t>Total</t>
  </si>
  <si>
    <t>Sub-rubro 1.2: Docencia frente a grupo</t>
  </si>
  <si>
    <t>Docencia frente a grupo enmarcados en el plan de desarrollo de su unidad académica y de la Institución</t>
  </si>
  <si>
    <t>Total de horas</t>
  </si>
  <si>
    <t>Docencia frente a grupo en el Nivel Medio Superior (Horas por cursos curriculares y prácticas de laboratorio)</t>
  </si>
  <si>
    <t>No. Horas acumuladas</t>
  </si>
  <si>
    <t>1.2.1</t>
  </si>
  <si>
    <t>Vicerrectoría de Docencia</t>
  </si>
  <si>
    <t>Total de horas impartidas acumuladas en 2 años. Sólo se asigna un rango</t>
  </si>
  <si>
    <t>1.2.2</t>
  </si>
  <si>
    <t>1.2.3</t>
  </si>
  <si>
    <t>1.2.4</t>
  </si>
  <si>
    <t>Sub-rubro 1.3: Participación en actividades de Educación Continua</t>
  </si>
  <si>
    <t>Criterio</t>
  </si>
  <si>
    <t>No. de eventos</t>
  </si>
  <si>
    <t>Tope por año</t>
  </si>
  <si>
    <t>1.3.1</t>
  </si>
  <si>
    <t>Por haber cursado algún diplomado a partir de 120 y hasta 180 horas disciplinario o en docencia</t>
  </si>
  <si>
    <t>Lo captura el solicitante</t>
  </si>
  <si>
    <t>1.3.2</t>
  </si>
  <si>
    <t>Por haber cursado algún diplomado de 181 a 240  horas disciplinario o en docencia</t>
  </si>
  <si>
    <t>1.3.3</t>
  </si>
  <si>
    <t>Por haber aprobado algún curso o taller disciplinarios y/o pedagógicos (20 horas o más). Pueden ser acumulados</t>
  </si>
  <si>
    <t>1.3.4</t>
  </si>
  <si>
    <t xml:space="preserve">Por contar con certificación profesional o docente (asociaciones reconocidas, colegios nacionales e instancias internacionales, otra) </t>
  </si>
  <si>
    <t>1.3.5</t>
  </si>
  <si>
    <t>Estancias de Investigación</t>
  </si>
  <si>
    <t>1.3.6</t>
  </si>
  <si>
    <t>Por impartir algún contenido en diplomados de al menos 120 horas</t>
  </si>
  <si>
    <t>Sub-rubro 1.4: Proporcionar asesorías y tutorías individuales o colectivas a los alumnos; así como supervisar a los estudiantes en programas de servicio social</t>
  </si>
  <si>
    <t>1.4.1</t>
  </si>
  <si>
    <t>Actividades de orientación educativa</t>
  </si>
  <si>
    <t>1.4.2</t>
  </si>
  <si>
    <t>Actividades de tutorías y mentoría permanentes a los alumnos</t>
  </si>
  <si>
    <t>1.4.3</t>
  </si>
  <si>
    <t>Coordinador de tutores de unidad académica</t>
  </si>
  <si>
    <t>1.4.4</t>
  </si>
  <si>
    <t>Impartición de asesorías disciplinarias</t>
  </si>
  <si>
    <t>1.4.5</t>
  </si>
  <si>
    <t>Supervisión de programas de servicio social</t>
  </si>
  <si>
    <t>sub-rubro 1.5: Realización de actividades complementarias a la formación académica disciplinaria</t>
  </si>
  <si>
    <t>Tiene como objeto el desarrollo en el estudiante de aquellas habilidades, actitudes, conocimientos y valores definidos en el perfil de egreso de su programa educativo)</t>
  </si>
  <si>
    <t>1.5.1</t>
  </si>
  <si>
    <t>Preparación de grupos de alumnos para olimpiadas nacionales</t>
  </si>
  <si>
    <t>1.5.2</t>
  </si>
  <si>
    <t>Preparación de un alumno para olimpiadas nacionales</t>
  </si>
  <si>
    <t>1.5.3</t>
  </si>
  <si>
    <t>Preparación de grupos de alumnos para olimpiadas estatales</t>
  </si>
  <si>
    <t>1.5.4</t>
  </si>
  <si>
    <t>Preparación de un alumno para olimpiadas estatales</t>
  </si>
  <si>
    <t>1.5.5</t>
  </si>
  <si>
    <t>Preparación de grupos de alumnos para concursos estatales y locales</t>
  </si>
  <si>
    <t>1.5.6</t>
  </si>
  <si>
    <t>Preparación de un alumno para concursos estatales y locales</t>
  </si>
  <si>
    <t>1.6.1</t>
  </si>
  <si>
    <t>75-79</t>
  </si>
  <si>
    <t>80-89</t>
  </si>
  <si>
    <t>90-100</t>
  </si>
  <si>
    <t>sub-rubro 1.7: Planeación académica</t>
  </si>
  <si>
    <t>Actividad planificada</t>
  </si>
  <si>
    <t>1.7.1</t>
  </si>
  <si>
    <t>Plan Anual de Trabajo de Personal Docente</t>
  </si>
  <si>
    <t>Vicerrectoría de Docencia, con folio de la plataforma SiPlan</t>
  </si>
  <si>
    <t>1.7.2</t>
  </si>
  <si>
    <t>Informe de actividades</t>
  </si>
  <si>
    <t>1.7.3</t>
  </si>
  <si>
    <t>Resumen de Temario (Plan de clase)</t>
  </si>
  <si>
    <t>1.7.4</t>
  </si>
  <si>
    <t>Planeación Didáctica</t>
  </si>
  <si>
    <t>Total de puntaje Rubro 1. Docencia</t>
  </si>
  <si>
    <t>Rubro 2. Participación al interior de la Academia</t>
  </si>
  <si>
    <t>Evaluación y pertinencia de los programas de las asignaturas; revisión y actualización de los planes y programas de estudio, así como en la elaboración y revisión del material didáctico</t>
  </si>
  <si>
    <t>sub-rubro 2.1: Actividades colegiadas de academia</t>
  </si>
  <si>
    <t>Número de eventos</t>
  </si>
  <si>
    <t>2.1.1</t>
  </si>
  <si>
    <t>Colaboración en la integración del Plan Anual de trabajo de la Academia General</t>
  </si>
  <si>
    <t>La base la entrega DEMS.
El solicitante podrá adicionar evidencia en el rubro 7.</t>
  </si>
  <si>
    <t>2.1.2</t>
  </si>
  <si>
    <t>Participación en la elaboración de guía de estudios de campo disciplinar</t>
  </si>
  <si>
    <t>2.1.3</t>
  </si>
  <si>
    <t>Actualización de programas de estudio de campo disciplinar aprobado por la academia general</t>
  </si>
  <si>
    <t>2.1.4</t>
  </si>
  <si>
    <t>Elaboración de proyectos por designación para el desarrollo de la unidad académica y la Institución (responsable)</t>
  </si>
  <si>
    <t>2.1.5</t>
  </si>
  <si>
    <t>Elaboración de proyectos por designación para el desarrollo de la unidad académica y la Institución (colaborador)</t>
  </si>
  <si>
    <t>sub-rubro 2.2: Participación en eventos y reuniones de las academias, comisiones y grupos de trabajo relacionados con la función de docencia, para las cuales haya sido designado</t>
  </si>
  <si>
    <t>Asistencia a reuniones y actividades de academia</t>
  </si>
  <si>
    <t>Porcentaje de asistencia</t>
  </si>
  <si>
    <t>2.2.1</t>
  </si>
  <si>
    <t>Participación en el 80 % de actividades de academia General</t>
  </si>
  <si>
    <t>Llenar valor de 0 a 100</t>
  </si>
  <si>
    <t>2.2.2</t>
  </si>
  <si>
    <t>Participación en el 80% de actividades en academia de unidad</t>
  </si>
  <si>
    <t>sub-rubro 2.3: Participación y seguimiento avalado por la academia</t>
  </si>
  <si>
    <t>Instrumentos de evaluación elaborados por un colegiado  académico</t>
  </si>
  <si>
    <t>2.3.1</t>
  </si>
  <si>
    <t>Instrumento para evaluación departamental: elaboración, seguimiento, informe y plan de acción.</t>
  </si>
  <si>
    <t>2.3.2</t>
  </si>
  <si>
    <t xml:space="preserve">Instrumento para evaluación departamental: aplicación, calificación e informe y plan de acción. </t>
  </si>
  <si>
    <t>2.3.3</t>
  </si>
  <si>
    <t>Rúbrica para tema, unidad o bloque</t>
  </si>
  <si>
    <t>2.3.4</t>
  </si>
  <si>
    <t>Rúbrica de la rúbrica</t>
  </si>
  <si>
    <t>2.3.5</t>
  </si>
  <si>
    <t>Portafolio para tema o unidad</t>
  </si>
  <si>
    <t>2.3.6</t>
  </si>
  <si>
    <t>Portafolio de evidencias del año escolar</t>
  </si>
  <si>
    <t>2.3.7</t>
  </si>
  <si>
    <t>Examen auténtico (tipo CENEVAL, PISA, etc.): elaboración, aplicación, calificación y plan de acción.</t>
  </si>
  <si>
    <t>2.3.8</t>
  </si>
  <si>
    <t>Instrumento de evaluación (V de Gowin, Mapa conceptual, Informe de actividad práctica, Ensayo, etc.): elaboración, aplicación, calificación y plan de acción.</t>
  </si>
  <si>
    <t>2.3.9</t>
  </si>
  <si>
    <t>Otros (Los valida la CODIMA)</t>
  </si>
  <si>
    <t>Total de puntaje Rubro 2. Participación en la academia</t>
  </si>
  <si>
    <t>Rubro 3. Formación y actualización docente</t>
  </si>
  <si>
    <t>sub-rubro 3.1: Actualización y enriquecimiento de sus conocimientos en las áreas docente y disciplinaria; así como participación en la innovación y actualización de metodologías para la conducción del aprendizaje</t>
  </si>
  <si>
    <t>Tipo de participación</t>
  </si>
  <si>
    <t>Ponderación</t>
  </si>
  <si>
    <t>3.1.1</t>
  </si>
  <si>
    <t>Cursos de actualización disciplinaria o formación docente</t>
  </si>
  <si>
    <t>Por cada 20 horas</t>
  </si>
  <si>
    <t>3.1.2</t>
  </si>
  <si>
    <t>Certificación en Competencias Docentes</t>
  </si>
  <si>
    <t>3.1.3</t>
  </si>
  <si>
    <t>Diplomado en competencias docentes</t>
  </si>
  <si>
    <t>3.1.4</t>
  </si>
  <si>
    <t>Cursos en Competencias Docentes</t>
  </si>
  <si>
    <t>3.1.5</t>
  </si>
  <si>
    <t>Otras certificaciones vigentes</t>
  </si>
  <si>
    <t>Sub-rubro 3.2: Participación en congresos y eventos académicos</t>
  </si>
  <si>
    <t>3.2.1</t>
  </si>
  <si>
    <t>Asistencia a conferencia, talleres, congresos, etc.</t>
  </si>
  <si>
    <t>3.2.2</t>
  </si>
  <si>
    <t>Ponencia en congreso Estatal, colectiva</t>
  </si>
  <si>
    <t>3.2.3</t>
  </si>
  <si>
    <t>Ponencia en congreso Nacional, colectiva</t>
  </si>
  <si>
    <t>3.2.4</t>
  </si>
  <si>
    <t>Ponencia en congreso Internacional, colectiva</t>
  </si>
  <si>
    <t>3.2.5</t>
  </si>
  <si>
    <t>Ponencia en congreso Estatal, individual</t>
  </si>
  <si>
    <t>3.2.6</t>
  </si>
  <si>
    <t>Ponencia en congreso Nacional, individual</t>
  </si>
  <si>
    <t>3.2.7</t>
  </si>
  <si>
    <t>Ponencia en congreso Internacional, individual</t>
  </si>
  <si>
    <t>3.2.8</t>
  </si>
  <si>
    <t>Conferencias especializadas en el área de conocimiento, impartidas a académicos</t>
  </si>
  <si>
    <t>3.2.9</t>
  </si>
  <si>
    <t>Pertenencia a redes de carácter  institucional o interinstitucional como parte del trabajo docente o de investigación</t>
  </si>
  <si>
    <t>Total de puntaje Rubro 3. Formación</t>
  </si>
  <si>
    <t>Rubro 4. Actividades y resultados de investigación</t>
  </si>
  <si>
    <t>Sub-rubro 4.1: Publicaciones</t>
  </si>
  <si>
    <t>Tope</t>
  </si>
  <si>
    <t>4.1.1</t>
  </si>
  <si>
    <t>Autor de libro</t>
  </si>
  <si>
    <t>4.1.2</t>
  </si>
  <si>
    <t>Autor de capítulo de libro</t>
  </si>
  <si>
    <t>4.1.3</t>
  </si>
  <si>
    <t>Autor de memorias en extenso</t>
  </si>
  <si>
    <t>4.1.4</t>
  </si>
  <si>
    <t>Autor de manual de desarrollo tecnológico</t>
  </si>
  <si>
    <t>4.1.5</t>
  </si>
  <si>
    <t>Artículos de investigación en revistas indizadas</t>
  </si>
  <si>
    <t>4.1.6</t>
  </si>
  <si>
    <t>Artículos de investigación o divulgación arbitrados</t>
  </si>
  <si>
    <t>4.1.7</t>
  </si>
  <si>
    <t>Otras actividades editoriales; Dirección de publicaciones periódicas</t>
  </si>
  <si>
    <t>4.1.8</t>
  </si>
  <si>
    <t>Otras actividades editoriales; editor, compilador, antologador, coordinador, árbitro o dictaminador de artículo</t>
  </si>
  <si>
    <t>4.1.9</t>
  </si>
  <si>
    <t>Otras actividades editoriales; Director de una colección o secretario de revista</t>
  </si>
  <si>
    <t>Sub-rubro 4.2: Participación en actividades de investigación</t>
  </si>
  <si>
    <t>4.2.1</t>
  </si>
  <si>
    <t>Actividades extracurriculares que impactan en la formación integral del estudiante</t>
  </si>
  <si>
    <t>4.2.2</t>
  </si>
  <si>
    <t>Participación  en Proyectos de Investigación no Financiados</t>
  </si>
  <si>
    <t>4.2.3</t>
  </si>
  <si>
    <t>Participación en Proyectos de Investigación Financiados</t>
  </si>
  <si>
    <t>Total de puntaje Rubro 4. Investigación</t>
  </si>
  <si>
    <t>Rubro 5. Gestión académica</t>
  </si>
  <si>
    <t>Sub-rubro 5.1: Participación en órganos colegiados y  comisiones</t>
  </si>
  <si>
    <t>5.1.1</t>
  </si>
  <si>
    <t>Consejero de Docencia Propietario o Suplente</t>
  </si>
  <si>
    <t>5.1.2</t>
  </si>
  <si>
    <t>Consejero de Unidad Propietario o Suplente</t>
  </si>
  <si>
    <t>5.1.3</t>
  </si>
  <si>
    <t>Consejero Universitario Propietario o suplente</t>
  </si>
  <si>
    <t>Secretaria General</t>
  </si>
  <si>
    <t>5.1.4</t>
  </si>
  <si>
    <t>Consejero de Extensión y Difusión de la Cultura</t>
  </si>
  <si>
    <t>Vicerrectoría de Extensión y Difusión de la Cultura</t>
  </si>
  <si>
    <t>5.1.5</t>
  </si>
  <si>
    <t>Comisiones institucionales (CODIMA, ESDEPED, SIACE, APOED, Educación continua, otros.)</t>
  </si>
  <si>
    <t>5.1.6</t>
  </si>
  <si>
    <t>Participación en la comisión o comité para el Ingreso, permanencia y promoción en el Padrón de Calidad del Sistema Nacional de Educación Media Superior o equivalente</t>
  </si>
  <si>
    <t>5.1.7</t>
  </si>
  <si>
    <t>Pertenencia a comités técnicos de evaluación Nacional o Regional para el CENEVAL, College Board o del Sistema Nacional de Educación Media Superior (PBC-SiNEMS) o equivalente</t>
  </si>
  <si>
    <t>Sub-rubro 5.2: Participación en eventos</t>
  </si>
  <si>
    <t>5.2.1</t>
  </si>
  <si>
    <t>Organizador responsable de eventos académicos nacionales</t>
  </si>
  <si>
    <t>5.2.2</t>
  </si>
  <si>
    <t xml:space="preserve">Colaborador de eventos académicos nacionales </t>
  </si>
  <si>
    <t>5.2.3</t>
  </si>
  <si>
    <t>Organizador responsable de eventos académicos estatales</t>
  </si>
  <si>
    <t>5.2.4</t>
  </si>
  <si>
    <t>Colaborador de eventos académicos estatales</t>
  </si>
  <si>
    <t>5.2.5</t>
  </si>
  <si>
    <t>Organizador responsable de eventos académicos locales</t>
  </si>
  <si>
    <t>5.2.6</t>
  </si>
  <si>
    <t>Colaborador de eventos académicos locales</t>
  </si>
  <si>
    <t>5.2.7</t>
  </si>
  <si>
    <t>Jurado de actividades Científicas,  Culturales y Deportivas</t>
  </si>
  <si>
    <t>Total de puntaje Rubro 5. Gestión Académica</t>
  </si>
  <si>
    <t>Rubro 6. Apoyo académico a la docencia, a la investigación y extensión y difusión de la cultura</t>
  </si>
  <si>
    <t>Sub-rubro 6.1 Acciones realizadas en laboratorios, escenarios de aprendizaje o espacios educativos para facilitar prácticas, uso de equipo especializado, entre otras.</t>
  </si>
  <si>
    <t xml:space="preserve">Eventos </t>
  </si>
  <si>
    <t>Observación</t>
  </si>
  <si>
    <t>6.1.1</t>
  </si>
  <si>
    <t>Organizar las prácticas señaladas en el programa de estudios y en el calendario de actividades</t>
  </si>
  <si>
    <t>En términos generales estas funciones las desarrolla el personal académico que se desempeña como Técnico Académico, sin embargo, no son limitativas de la categoría.
Los Técnicos Académicos, en su caso, podrán acreditar y computar actividades de los otros factores descritos en este instrumento.</t>
  </si>
  <si>
    <t>6.1.2</t>
  </si>
  <si>
    <t>Proporcionar asesoría y capacitación a los estudiantes para la realización de prácticas de análisis y experimentos contemplados en el plan de clase, en coordinación con el docente responsable de la materia y apoyándolo en la aplicación de exámenes</t>
  </si>
  <si>
    <t>6.1.3</t>
  </si>
  <si>
    <t>Controlar el registro de las calificaciones y los reportes de cada una de las materias en que se realicen prácticas</t>
  </si>
  <si>
    <t>6.1.4</t>
  </si>
  <si>
    <t>Cuidar del equipo y materiales utilizados en el cumplimiento de sus funciones y mantener actualizado el inventario</t>
  </si>
  <si>
    <t>6.1.5</t>
  </si>
  <si>
    <t>Mantener actualizado el acervo de la información por línea de investigación y de apoyo a la docencia</t>
  </si>
  <si>
    <t>6.1.6</t>
  </si>
  <si>
    <t>Proporcionar apoyo sistemático, con actividades académicas de naturaleza técnica a los programas de investigación en cuestiones editoriales</t>
  </si>
  <si>
    <t>6.1.7</t>
  </si>
  <si>
    <t>Colaborar en proyectos de investigación asignados</t>
  </si>
  <si>
    <t>6.1.8</t>
  </si>
  <si>
    <t>Proponer y promover eventos académicos que apoyen las funciones que se realizan en la unidad académica de adscripción y en la Universidad</t>
  </si>
  <si>
    <t>6.1.9</t>
  </si>
  <si>
    <t>Asistir a cursos de capacitación y perfeccionamiento para un mejor desempeño en la Universidad</t>
  </si>
  <si>
    <t>Total de puntaje 6. Apoyo académico</t>
  </si>
  <si>
    <t>Rubro 7. Valoración cualitativa</t>
  </si>
  <si>
    <t xml:space="preserve">Tope: </t>
  </si>
  <si>
    <t>Sub-rubro 7.1 Aportaciones al desarrollo institucional y de la Unidad Académica</t>
  </si>
  <si>
    <t>Eventos</t>
  </si>
  <si>
    <t>7.1.1</t>
  </si>
  <si>
    <t>7.1.2</t>
  </si>
  <si>
    <t>Contribuciones a la investigación</t>
  </si>
  <si>
    <t>7.1.3</t>
  </si>
  <si>
    <t>Contribuciones a la extensión y difusión de la cultura</t>
  </si>
  <si>
    <r>
      <rPr>
        <i/>
        <sz val="8"/>
        <color theme="1"/>
        <rFont val="Calibri"/>
        <family val="2"/>
      </rPr>
      <t>Notas: *Estos factores son adicionales a los señalados en los rubros anteriores. Se recomienda incluir aquellas actividades realizadas que reflejen trabajo adicional en cada función.
*</t>
    </r>
    <r>
      <rPr>
        <b/>
        <i/>
        <sz val="8"/>
        <color theme="1"/>
        <rFont val="Calibri"/>
        <family val="2"/>
      </rPr>
      <t xml:space="preserve">Parámetros de medición </t>
    </r>
    <r>
      <rPr>
        <i/>
        <sz val="8"/>
        <color theme="1"/>
        <rFont val="Calibri"/>
        <family val="2"/>
      </rPr>
      <t>que sirven de base para comparar o interpretar el desempeño del docente al presentar evidencias que impactan de manera positiva en el desarrollo de las funciones sustantivas de la universidad al mostrar capacidades como docente que se integran a su perfil profesional ante las nuevas realidades y escenarios educativos que fortalecen la evaluación curricular.</t>
    </r>
  </si>
  <si>
    <t>Total de puntaje 7. Valoración cualitativa</t>
  </si>
  <si>
    <t>Puntajes máximos del instrumento</t>
  </si>
  <si>
    <t>Rubro</t>
  </si>
  <si>
    <t>Puntaje Máximo</t>
  </si>
  <si>
    <t>Porcentaje</t>
  </si>
  <si>
    <t>Rubro 1</t>
  </si>
  <si>
    <t>Docencia</t>
  </si>
  <si>
    <t>Rubro 2</t>
  </si>
  <si>
    <t>Participación al interior de la academia</t>
  </si>
  <si>
    <t>Rubro 3</t>
  </si>
  <si>
    <t>Formación y actualización docente</t>
  </si>
  <si>
    <t>Rubro 4</t>
  </si>
  <si>
    <t>Actividades y resultados de investigación</t>
  </si>
  <si>
    <t>Rubro 5</t>
  </si>
  <si>
    <t>Gestión Académica</t>
  </si>
  <si>
    <t>Rubro 6</t>
  </si>
  <si>
    <t>Apoyo académico a la docencia, a la investigación y extensión y difusión de la cultura</t>
  </si>
  <si>
    <t>Rubro 7</t>
  </si>
  <si>
    <t>Valoración cualitativa</t>
  </si>
  <si>
    <t>Valores obtenidos por el/la candidata(a)</t>
  </si>
  <si>
    <t>Valores obtenidos por el candidato</t>
  </si>
  <si>
    <t>Valores</t>
  </si>
  <si>
    <t>El presente instrumento computa los factores que obran en bases de datos institucionales. La CODIMA deberá, en su caso, contabilizar el puntaje de las evidencias que acredite el solicitante en cada factor.
Podrá integrar las precisiones respectivas en la hoja de "observaciones"</t>
  </si>
  <si>
    <t>Puntaje mínimo que deberá cubrir el solicitante</t>
  </si>
  <si>
    <t xml:space="preserve">Categoría </t>
  </si>
  <si>
    <t xml:space="preserve">Puntos </t>
  </si>
  <si>
    <t>Técnico Académico</t>
  </si>
  <si>
    <t>Hora Clase</t>
  </si>
  <si>
    <t>Medio Tiempo</t>
  </si>
  <si>
    <t>Tiempo Completo</t>
  </si>
  <si>
    <t>En caso de alguna observación en la Evaluación, favor de registrarla en el siguiente apartado</t>
  </si>
  <si>
    <t>Evaluador(es)</t>
  </si>
  <si>
    <t>Participación en la comisión o comité para el Ingreso, permanencia y promoción en el Padrón de Calidad del Sistema Nacional de Educación Media Superior</t>
  </si>
  <si>
    <t>Pertenencia a comités técnicos de evaluación Nacional o Regional para el CENEVAL, College Board o del Sistema Nacional de Educación Media Superior (PBC-SiNEMS)</t>
  </si>
  <si>
    <t>7.1 Aportaciones al desarrollo institucional</t>
  </si>
  <si>
    <t>OBSERVACIONES GENERALES</t>
  </si>
  <si>
    <t>Dirección de Educación Media Superior - Vicerrectoría de Docencia</t>
  </si>
  <si>
    <t>Contribuciones a la docencia al desarrollo institucional y de la unidad académica</t>
  </si>
  <si>
    <t>Lo captura el solicitante y se centra en la atención de la formación integral del estudiante, por ejemplo:
•	Número de alumnos atendidos en los últimos 2 años. (Mínimo 180 alumnos por cada periodo)
•	Participación como colaborador, asesor o responsable en proyectos de impacto social, presentados y avalados ante el CUA.
•	Asesoría de acompañamiento a estudiantes en congresos estatales, nacionales o internacionales.
•	Contribución al diseño o implementación de un programa /campaña de prevención o atención primaria a la salud (Jornadas de Salud).
•	Impartición de cursos o talleres extracurriculares que desarrollan habilidades artísticas o deportivas de los estudiantes y docentes contribuyendo al desarrollo y salud integral de la comunidad universitaria.
•	Impartición de cursos o talleres de actualización docente a la comunidad BUAP o incorporadas.
•	Actividades de emprendimiento en las que participen o se impulsen proyectos de los estudiantes.</t>
  </si>
  <si>
    <t>24-25</t>
  </si>
  <si>
    <t>Nota: Con base al análisis del instrumento de evaluación y de acuerdo a la presente convocatoria, donde se señala el requisito de acreditar un promedio mínimo de 12 horas de docencia frente a grupo a la semana, se actualizó el sub-rubro 1.2 Docencia frente a grupo de TSU, Licenciatura (HORAS/SEMANA), para darle un mayor puntaje a aquellos docentes que sobrepasan las 12 horas mínimas.</t>
  </si>
  <si>
    <t>Contribuciones al desarrollo institucional y de la unidad académica</t>
  </si>
  <si>
    <t>Evaluación Curricular 2026, para el Otorgamiento de Definitividades de Personal Académico</t>
  </si>
  <si>
    <t>25-26</t>
  </si>
  <si>
    <t xml:space="preserve">Evaluación Curricular 2026, para el Otorgamiento de Definitividades de Personal Académico </t>
  </si>
  <si>
    <t>Dirección de Servicio Social</t>
  </si>
  <si>
    <t>Más de 2,161 horas totales</t>
  </si>
  <si>
    <t>Entre 864 y 1,008 horas totales</t>
  </si>
  <si>
    <t>Entre 1,009 y 1,440 horas totales</t>
  </si>
  <si>
    <t>Nota</t>
  </si>
  <si>
    <t>Las horas de docencia frente a grupo se calculan de la siguiente manera: se multiplican las horas semanales de la asignatura por el número de semanas que dura el periodo, este resultado se va sumando con cada asignatura que el docente imparte durante el periodo a evaluar.</t>
  </si>
  <si>
    <t>Supervisión y responsable de programas de servicio social</t>
  </si>
  <si>
    <t xml:space="preserve">ISP_PIEVA OTOÑO 2024: 
ISP_SEIIDA PRIMAVERA 2026: </t>
  </si>
  <si>
    <r>
      <t xml:space="preserve">Instrumento de evaluación del Nivel Medio Superior, para dar cumplimiento al punto 3.3 de la Convocatoria Institucional, publicada el </t>
    </r>
    <r>
      <rPr>
        <sz val="9"/>
        <color theme="1"/>
        <rFont val="Calibri (Cuerpo)"/>
      </rPr>
      <t>7 de septiembre de 2026</t>
    </r>
  </si>
  <si>
    <r>
      <rPr>
        <sz val="8"/>
        <color theme="1"/>
        <rFont val="Calibri"/>
        <family val="2"/>
      </rPr>
      <t xml:space="preserve">El solicitante acepta ser evaluado con los topes y puntajes establecidos en el presente instrumento, con fundamento en lo establecido en el RIPPPA, Título Quinto, Capítulo II, artículos 92, 93, 94, 95, 96 y demás aplicables. 
</t>
    </r>
    <r>
      <rPr>
        <b/>
        <sz val="9"/>
        <color theme="1"/>
        <rFont val="Calibri"/>
        <family val="2"/>
      </rPr>
      <t>Las evidencias que presente el personal académico deberán haberse desarrollado en la institución o demostrar un impacto entre los integrantes de la comunidad universitaria.</t>
    </r>
  </si>
  <si>
    <r>
      <t>El periodo a evaluar corresponde a los últimos 2 años (del 01 de agosto de</t>
    </r>
    <r>
      <rPr>
        <sz val="9"/>
        <color theme="1"/>
        <rFont val="Calibri (Cuerpo)"/>
      </rPr>
      <t xml:space="preserve"> 2024 </t>
    </r>
    <r>
      <rPr>
        <sz val="9"/>
        <color theme="1"/>
        <rFont val="Calibri"/>
        <family val="2"/>
        <scheme val="minor"/>
      </rPr>
      <t xml:space="preserve">al 01 de agosto de </t>
    </r>
    <r>
      <rPr>
        <sz val="9"/>
        <color theme="1"/>
        <rFont val="Calibri (Cuerpo)"/>
      </rPr>
      <t>2026</t>
    </r>
    <r>
      <rPr>
        <sz val="9"/>
        <color theme="1"/>
        <rFont val="Calibri"/>
        <family val="2"/>
        <scheme val="minor"/>
      </rPr>
      <t>)</t>
    </r>
  </si>
  <si>
    <r>
      <t xml:space="preserve">Entre </t>
    </r>
    <r>
      <rPr>
        <sz val="9"/>
        <color theme="1"/>
        <rFont val="Calibri (Cuerpo)"/>
      </rPr>
      <t xml:space="preserve">1,441 </t>
    </r>
    <r>
      <rPr>
        <sz val="9"/>
        <color theme="1"/>
        <rFont val="Calibri"/>
        <family val="2"/>
        <scheme val="minor"/>
      </rPr>
      <t>y 2,160 horas totales</t>
    </r>
  </si>
  <si>
    <r>
      <t xml:space="preserve">sub-rubro 1.6: Resultados obtenidos en el Programa Institucional de Evaluación Académica (PIEVA) </t>
    </r>
    <r>
      <rPr>
        <sz val="9"/>
        <color theme="1"/>
        <rFont val="Calibri (Cuerpo)"/>
      </rPr>
      <t>y Sistema de Evaluación e Investigación Institucional para el Desarrollo Académico(SEIIDA).</t>
    </r>
  </si>
  <si>
    <r>
      <t xml:space="preserve">Índice de Satisfacción Ponderado (ISP) de los ciclos  </t>
    </r>
    <r>
      <rPr>
        <sz val="9"/>
        <color theme="1"/>
        <rFont val="Calibri (Cuerpo)"/>
      </rPr>
      <t xml:space="preserve">ISP_PIEVA OTOÑO 2024: 
ISP_SEIIDA PRIMAVERA 2026: </t>
    </r>
  </si>
  <si>
    <r>
      <t xml:space="preserve">Vicerrectoría de Docencia/PIEVA </t>
    </r>
    <r>
      <rPr>
        <sz val="9"/>
        <color theme="1"/>
        <rFont val="Calibri (Cuerpo)"/>
      </rPr>
      <t>y SEIIDA</t>
    </r>
  </si>
  <si>
    <r>
      <t>Instrumento de evaluación del Nivel Superior, para dar cumplimiento al punto 3.3. de la Convocatoria Institucional, publicada el</t>
    </r>
    <r>
      <rPr>
        <sz val="9"/>
        <color theme="1"/>
        <rFont val="Calibri (Cuerpo)"/>
      </rPr>
      <t xml:space="preserve"> 7 de septiembre de 2026</t>
    </r>
  </si>
  <si>
    <t>Lista de cotejo para actividad de seguimiento académico</t>
  </si>
  <si>
    <t>Encuadre del curso en acuerdo con los estudiantes firmado (Resumen del Temario)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</si>
</sst>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Red]0.00"/>
    <numFmt numFmtId="165" formatCode="_-[$€-2]* #,##0.00_-;\-[$€-2]* #,##0.00_-;_-[$€-2]* &quot;-&quot;??_-"/>
    <numFmt numFmtId="166" formatCode="0;[Red]0"/>
    <numFmt numFmtId="167" formatCode="0.0"/>
  </numFmts>
  <fonts count="18" x14ac:knownFonts="1">
    <font>
      <sz val="10"/>
      <name val="Arial"/>
    </font>
    <font>
      <sz val="10"/>
      <name val="Arial"/>
      <family val="2"/>
    </font>
    <font>
      <sz val="9"/>
      <color theme="1"/>
      <name val="Calibri"/>
      <family val="2"/>
      <scheme val="minor"/>
    </font>
    <font>
      <b/>
      <sz val="9"/>
      <color theme="1"/>
      <name val="Calibri"/>
      <family val="2"/>
      <scheme val="minor"/>
    </font>
    <font>
      <b/>
      <i/>
      <sz val="9"/>
      <color theme="1"/>
      <name val="Calibri"/>
      <family val="2"/>
      <scheme val="minor"/>
    </font>
    <font>
      <sz val="8"/>
      <color theme="1"/>
      <name val="Calibri"/>
      <family val="2"/>
      <scheme val="minor"/>
    </font>
    <font>
      <i/>
      <sz val="8"/>
      <color theme="1"/>
      <name val="Calibri"/>
      <family val="2"/>
      <scheme val="minor"/>
    </font>
    <font>
      <i/>
      <sz val="8"/>
      <color theme="1"/>
      <name val="Calibri"/>
      <family val="2"/>
    </font>
    <font>
      <b/>
      <i/>
      <sz val="8"/>
      <color theme="1"/>
      <name val="Calibri"/>
      <family val="2"/>
    </font>
    <font>
      <sz val="10"/>
      <color theme="1"/>
      <name val="Arial"/>
      <family val="2"/>
    </font>
    <font>
      <sz val="9"/>
      <color theme="1"/>
      <name val="Calibri (Cuerpo)"/>
    </font>
    <font>
      <sz val="9"/>
      <color theme="1"/>
      <name val="Calibri"/>
      <family val="2"/>
    </font>
    <font>
      <sz val="8"/>
      <color theme="1"/>
      <name val="Calibri"/>
      <family val="2"/>
    </font>
    <font>
      <b/>
      <sz val="9"/>
      <color theme="1"/>
      <name val="Calibri"/>
      <family val="2"/>
    </font>
    <font>
      <sz val="8.5"/>
      <color theme="1"/>
      <name val="Calibri"/>
      <family val="2"/>
      <scheme val="minor"/>
    </font>
    <font>
      <i/>
      <sz val="9"/>
      <color theme="1"/>
      <name val="Calibri"/>
      <family val="2"/>
      <scheme val="minor"/>
    </font>
    <font>
      <sz val="10"/>
      <color theme="1"/>
      <name val="Calibri"/>
      <family val="2"/>
    </font>
    <font>
      <b/>
      <sz val="10"/>
      <color theme="1"/>
      <name val="Calibri"/>
      <family val="2"/>
    </font>
  </fonts>
  <fills count="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s>
  <cellStyleXfs count="3">
    <xf numFmtId="0" fontId="0" fillId="0" borderId="0"/>
    <xf numFmtId="165" fontId="1" fillId="0" borderId="0" applyFont="0" applyFill="0" applyBorder="0" applyAlignment="0" applyProtection="0"/>
    <xf numFmtId="0" fontId="1" fillId="0" borderId="0"/>
  </cellStyleXfs>
  <cellXfs count="171">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0" xfId="0" applyFont="1" applyAlignment="1">
      <alignment vertical="center" wrapText="1"/>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2" fillId="2" borderId="0" xfId="0" applyFont="1" applyFill="1" applyAlignment="1">
      <alignment vertical="center" wrapText="1"/>
    </xf>
    <xf numFmtId="0" fontId="5" fillId="2" borderId="0" xfId="0" applyFont="1" applyFill="1" applyAlignment="1">
      <alignment vertical="center" wrapText="1"/>
    </xf>
    <xf numFmtId="0" fontId="2" fillId="2" borderId="0" xfId="0" applyFont="1" applyFill="1" applyAlignment="1">
      <alignment vertical="center"/>
    </xf>
    <xf numFmtId="0" fontId="2" fillId="2" borderId="1" xfId="0" applyFont="1" applyFill="1" applyBorder="1" applyAlignment="1">
      <alignment horizontal="center" vertical="center" wrapText="1"/>
    </xf>
    <xf numFmtId="0" fontId="2" fillId="2" borderId="1" xfId="0" applyFont="1" applyFill="1" applyBorder="1" applyAlignment="1" applyProtection="1">
      <alignment horizontal="center" vertical="center" wrapText="1"/>
      <protection locked="0"/>
    </xf>
    <xf numFmtId="0" fontId="2" fillId="2" borderId="5" xfId="0" applyFont="1" applyFill="1" applyBorder="1" applyAlignment="1">
      <alignment horizontal="center" vertical="center" wrapText="1"/>
    </xf>
    <xf numFmtId="0" fontId="2" fillId="4" borderId="0" xfId="0" applyFont="1" applyFill="1" applyAlignment="1">
      <alignment horizontal="left" vertical="center"/>
    </xf>
    <xf numFmtId="0" fontId="2" fillId="4" borderId="0" xfId="0" applyFont="1" applyFill="1" applyAlignment="1">
      <alignment horizontal="left" vertical="center" wrapText="1"/>
    </xf>
    <xf numFmtId="0" fontId="2" fillId="4" borderId="0" xfId="0" applyFont="1" applyFill="1" applyAlignment="1">
      <alignment horizontal="center" vertical="center" wrapText="1"/>
    </xf>
    <xf numFmtId="0" fontId="2" fillId="2" borderId="0" xfId="0" applyFont="1" applyFill="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0" xfId="0" applyFont="1" applyFill="1" applyAlignment="1">
      <alignment horizontal="left" vertical="center" wrapText="1"/>
    </xf>
    <xf numFmtId="0" fontId="2" fillId="5" borderId="0" xfId="0" applyFont="1" applyFill="1" applyAlignment="1">
      <alignment vertical="center"/>
    </xf>
    <xf numFmtId="0" fontId="2" fillId="5" borderId="0" xfId="0" applyFont="1" applyFill="1" applyAlignment="1">
      <alignment vertical="center" wrapText="1"/>
    </xf>
    <xf numFmtId="0" fontId="2" fillId="2" borderId="0" xfId="0" applyFont="1" applyFill="1" applyAlignment="1">
      <alignment horizontal="lef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3" fillId="4" borderId="1" xfId="0" applyFont="1" applyFill="1" applyBorder="1" applyAlignment="1">
      <alignment horizontal="left" vertical="center"/>
    </xf>
    <xf numFmtId="0" fontId="4" fillId="7" borderId="1" xfId="0" applyFont="1" applyFill="1" applyBorder="1" applyAlignment="1">
      <alignment horizontal="left" vertical="center"/>
    </xf>
    <xf numFmtId="0" fontId="2" fillId="2" borderId="2" xfId="0" applyFont="1" applyFill="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vertical="center"/>
    </xf>
    <xf numFmtId="0" fontId="5" fillId="2" borderId="1" xfId="0" applyFont="1" applyFill="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2" fillId="4" borderId="0" xfId="0" applyFont="1" applyFill="1" applyAlignment="1">
      <alignment horizontal="center" vertical="center"/>
    </xf>
    <xf numFmtId="0" fontId="2" fillId="2" borderId="7" xfId="0" applyFont="1" applyFill="1" applyBorder="1" applyAlignment="1">
      <alignment horizontal="left" vertical="center" wrapText="1"/>
    </xf>
    <xf numFmtId="0" fontId="9" fillId="0" borderId="0" xfId="0" applyFont="1"/>
    <xf numFmtId="0" fontId="2" fillId="0" borderId="0" xfId="0" applyFont="1" applyAlignment="1">
      <alignment horizontal="right" vertical="center" wrapText="1"/>
    </xf>
    <xf numFmtId="0" fontId="2" fillId="4" borderId="0" xfId="0" applyFont="1" applyFill="1" applyAlignment="1">
      <alignment vertical="center" wrapText="1"/>
    </xf>
    <xf numFmtId="0" fontId="2" fillId="4" borderId="0" xfId="0" applyFont="1" applyFill="1" applyAlignment="1">
      <alignment horizontal="right" vertical="center" wrapText="1"/>
    </xf>
    <xf numFmtId="0" fontId="2" fillId="2" borderId="0" xfId="0" applyFont="1" applyFill="1" applyAlignment="1">
      <alignment horizontal="right" vertical="center" wrapText="1"/>
    </xf>
    <xf numFmtId="0" fontId="5" fillId="2" borderId="0" xfId="0" applyFont="1" applyFill="1" applyAlignment="1">
      <alignment horizontal="center" vertical="center" wrapText="1"/>
    </xf>
    <xf numFmtId="0" fontId="2" fillId="3" borderId="0" xfId="0" applyFont="1" applyFill="1" applyAlignment="1">
      <alignment horizontal="right" vertical="center" wrapText="1"/>
    </xf>
    <xf numFmtId="0" fontId="2" fillId="0" borderId="1" xfId="0" applyFont="1" applyBorder="1" applyAlignment="1">
      <alignment vertical="center"/>
    </xf>
    <xf numFmtId="0" fontId="2" fillId="0" borderId="1" xfId="0" applyFont="1" applyBorder="1" applyAlignment="1">
      <alignment vertical="center" wrapText="1"/>
    </xf>
    <xf numFmtId="0" fontId="2" fillId="2" borderId="1" xfId="0" applyFont="1" applyFill="1" applyBorder="1" applyAlignment="1">
      <alignment vertical="center"/>
    </xf>
    <xf numFmtId="0" fontId="2" fillId="0" borderId="1" xfId="0" applyFont="1" applyBorder="1" applyAlignment="1" applyProtection="1">
      <alignment horizontal="center" vertical="center" wrapText="1"/>
      <protection locked="0"/>
    </xf>
    <xf numFmtId="167" fontId="2" fillId="2" borderId="1" xfId="0" applyNumberFormat="1" applyFont="1" applyFill="1" applyBorder="1" applyAlignment="1">
      <alignment horizontal="center" vertical="center" wrapText="1"/>
    </xf>
    <xf numFmtId="0" fontId="2" fillId="3" borderId="2" xfId="0" applyFont="1" applyFill="1" applyBorder="1" applyAlignment="1">
      <alignment horizontal="right" vertical="center" wrapText="1"/>
    </xf>
    <xf numFmtId="0" fontId="2" fillId="3" borderId="5" xfId="0" applyFont="1" applyFill="1" applyBorder="1" applyAlignment="1">
      <alignment horizontal="left" vertical="center" wrapText="1"/>
    </xf>
    <xf numFmtId="0" fontId="2" fillId="0" borderId="5" xfId="0" applyFont="1" applyBorder="1" applyAlignment="1">
      <alignment horizontal="center" vertical="center" wrapText="1"/>
    </xf>
    <xf numFmtId="0" fontId="2" fillId="2" borderId="5" xfId="0" applyFont="1" applyFill="1" applyBorder="1" applyAlignment="1" applyProtection="1">
      <alignment horizontal="center" vertical="center" wrapText="1"/>
      <protection locked="0"/>
    </xf>
    <xf numFmtId="0" fontId="5" fillId="0" borderId="0" xfId="0" applyFont="1" applyAlignment="1">
      <alignment horizontal="center" vertical="center" wrapText="1"/>
    </xf>
    <xf numFmtId="164" fontId="2" fillId="0" borderId="0" xfId="0" applyNumberFormat="1" applyFont="1" applyAlignment="1">
      <alignment horizontal="center" vertical="center" wrapText="1"/>
    </xf>
    <xf numFmtId="166" fontId="2" fillId="0" borderId="0" xfId="0" applyNumberFormat="1" applyFont="1" applyAlignment="1">
      <alignment horizontal="center" vertical="center" wrapText="1"/>
    </xf>
    <xf numFmtId="0" fontId="2" fillId="3" borderId="0" xfId="0" applyFont="1" applyFill="1" applyAlignment="1">
      <alignment horizontal="left" vertical="center" wrapText="1"/>
    </xf>
    <xf numFmtId="167" fontId="2"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0" fontId="14" fillId="2" borderId="1" xfId="0" applyFont="1" applyFill="1" applyBorder="1" applyAlignment="1">
      <alignment horizontal="center" vertical="center" wrapText="1"/>
    </xf>
    <xf numFmtId="0" fontId="2" fillId="4" borderId="0" xfId="0" applyFont="1" applyFill="1" applyAlignment="1">
      <alignment vertical="center"/>
    </xf>
    <xf numFmtId="0" fontId="2" fillId="4" borderId="0" xfId="0" applyFont="1" applyFill="1" applyAlignment="1">
      <alignment horizontal="right" vertical="center"/>
    </xf>
    <xf numFmtId="0" fontId="2" fillId="3" borderId="0" xfId="0" applyFont="1" applyFill="1" applyAlignment="1">
      <alignment horizontal="center" vertical="center" wrapText="1"/>
    </xf>
    <xf numFmtId="0" fontId="2" fillId="0" borderId="10" xfId="0" applyFont="1" applyBorder="1" applyAlignment="1">
      <alignment vertical="center" wrapText="1"/>
    </xf>
    <xf numFmtId="0" fontId="2" fillId="0" borderId="2" xfId="0" applyFont="1" applyBorder="1" applyAlignment="1">
      <alignment vertical="center" wrapText="1"/>
    </xf>
    <xf numFmtId="0" fontId="2" fillId="0" borderId="0" xfId="0" applyFont="1" applyAlignment="1">
      <alignment horizontal="justify" vertical="center" wrapText="1"/>
    </xf>
    <xf numFmtId="0" fontId="2" fillId="0" borderId="6" xfId="0" applyFont="1" applyBorder="1" applyAlignment="1" applyProtection="1">
      <alignment horizontal="center" vertical="center" wrapText="1"/>
      <protection locked="0"/>
    </xf>
    <xf numFmtId="164" fontId="2"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9" fontId="2" fillId="2" borderId="1" xfId="0" applyNumberFormat="1" applyFont="1" applyFill="1" applyBorder="1" applyAlignment="1">
      <alignment horizontal="center" vertical="center" wrapText="1"/>
    </xf>
    <xf numFmtId="164" fontId="2" fillId="2" borderId="0" xfId="0" applyNumberFormat="1" applyFont="1" applyFill="1" applyAlignment="1">
      <alignment horizontal="center" vertical="center" wrapText="1"/>
    </xf>
    <xf numFmtId="164" fontId="2" fillId="2" borderId="0" xfId="0" applyNumberFormat="1" applyFont="1" applyFill="1" applyAlignment="1">
      <alignment horizontal="left" vertical="center" wrapText="1"/>
    </xf>
    <xf numFmtId="164" fontId="15" fillId="2" borderId="0" xfId="0" applyNumberFormat="1" applyFont="1" applyFill="1" applyAlignment="1">
      <alignment vertical="center" wrapText="1"/>
    </xf>
    <xf numFmtId="0" fontId="15" fillId="2" borderId="0" xfId="0" applyFont="1" applyFill="1" applyAlignment="1">
      <alignment horizontal="center" vertical="center" wrapText="1"/>
    </xf>
    <xf numFmtId="0" fontId="15" fillId="0" borderId="0" xfId="0" applyFont="1" applyAlignment="1">
      <alignment vertical="center" wrapText="1"/>
    </xf>
    <xf numFmtId="164" fontId="4" fillId="7" borderId="1" xfId="0" applyNumberFormat="1" applyFont="1" applyFill="1" applyBorder="1" applyAlignment="1">
      <alignment horizontal="center" vertical="center" wrapText="1"/>
    </xf>
    <xf numFmtId="0" fontId="15" fillId="7" borderId="1" xfId="0" applyFont="1" applyFill="1" applyBorder="1" applyAlignment="1">
      <alignment horizontal="center" vertical="center" wrapText="1"/>
    </xf>
    <xf numFmtId="164" fontId="15" fillId="7" borderId="1" xfId="0" applyNumberFormat="1" applyFont="1" applyFill="1" applyBorder="1" applyAlignment="1">
      <alignment horizontal="center" vertical="center" wrapText="1"/>
    </xf>
    <xf numFmtId="9" fontId="15" fillId="7" borderId="1" xfId="0" applyNumberFormat="1" applyFont="1" applyFill="1" applyBorder="1" applyAlignment="1">
      <alignment horizontal="center" vertical="center" wrapText="1"/>
    </xf>
    <xf numFmtId="0" fontId="15" fillId="0" borderId="1" xfId="0" applyFont="1" applyBorder="1" applyAlignment="1">
      <alignment vertical="center" wrapText="1"/>
    </xf>
    <xf numFmtId="0" fontId="15" fillId="0" borderId="0" xfId="0" applyFont="1" applyAlignment="1">
      <alignment vertical="center"/>
    </xf>
    <xf numFmtId="0" fontId="15" fillId="0" borderId="0" xfId="0" applyFont="1" applyAlignment="1">
      <alignment horizontal="center" vertical="center" wrapText="1"/>
    </xf>
    <xf numFmtId="0" fontId="4" fillId="7" borderId="1" xfId="0" applyFont="1" applyFill="1" applyBorder="1" applyAlignment="1">
      <alignment horizontal="center" vertical="center" wrapText="1"/>
    </xf>
    <xf numFmtId="0" fontId="4" fillId="7" borderId="0" xfId="0" applyFont="1" applyFill="1" applyAlignment="1">
      <alignment horizontal="center" vertical="center" wrapText="1"/>
    </xf>
    <xf numFmtId="9" fontId="15" fillId="7" borderId="0" xfId="0" applyNumberFormat="1" applyFont="1" applyFill="1" applyAlignment="1">
      <alignment horizontal="center" vertical="center" wrapText="1"/>
    </xf>
    <xf numFmtId="0" fontId="15" fillId="0" borderId="11" xfId="0" applyFont="1" applyBorder="1" applyAlignment="1">
      <alignment horizontal="left" vertical="center" wrapText="1"/>
    </xf>
    <xf numFmtId="0" fontId="17" fillId="6" borderId="13" xfId="0" applyFont="1" applyFill="1" applyBorder="1" applyAlignment="1">
      <alignment horizontal="center" vertical="center" wrapText="1" readingOrder="1"/>
    </xf>
    <xf numFmtId="0" fontId="17" fillId="6" borderId="12" xfId="0" applyFont="1" applyFill="1" applyBorder="1" applyAlignment="1">
      <alignment horizontal="center" vertical="center" wrapText="1" readingOrder="1"/>
    </xf>
    <xf numFmtId="0" fontId="16" fillId="6" borderId="13" xfId="0" applyFont="1" applyFill="1" applyBorder="1" applyAlignment="1">
      <alignment horizontal="left" vertical="center" wrapText="1" readingOrder="1"/>
    </xf>
    <xf numFmtId="0" fontId="15" fillId="0" borderId="11" xfId="0" applyFont="1" applyBorder="1" applyAlignment="1">
      <alignment vertical="center" wrapText="1"/>
    </xf>
    <xf numFmtId="9" fontId="2" fillId="0" borderId="0" xfId="0" applyNumberFormat="1" applyFont="1" applyAlignment="1">
      <alignment vertical="center" wrapText="1"/>
    </xf>
    <xf numFmtId="0" fontId="5" fillId="0" borderId="1" xfId="0" applyFont="1" applyBorder="1" applyAlignment="1">
      <alignment vertical="top" wrapText="1"/>
    </xf>
    <xf numFmtId="0" fontId="2" fillId="2" borderId="5" xfId="0" applyFont="1" applyFill="1" applyBorder="1" applyAlignment="1">
      <alignment vertical="center" wrapText="1"/>
    </xf>
    <xf numFmtId="0" fontId="2" fillId="8" borderId="0" xfId="0" applyFont="1" applyFill="1" applyAlignment="1">
      <alignment horizontal="center" vertical="center" wrapText="1"/>
    </xf>
    <xf numFmtId="0" fontId="15" fillId="0" borderId="10" xfId="0" applyFont="1" applyBorder="1" applyAlignment="1">
      <alignment horizontal="center" vertical="center" wrapText="1"/>
    </xf>
    <xf numFmtId="0" fontId="15" fillId="0" borderId="9" xfId="0" applyFont="1" applyBorder="1" applyAlignment="1">
      <alignment horizontal="center" vertical="center" wrapText="1"/>
    </xf>
    <xf numFmtId="0" fontId="16" fillId="6" borderId="13" xfId="0" applyFont="1" applyFill="1" applyBorder="1" applyAlignment="1">
      <alignment horizontal="center" vertical="center" wrapText="1" readingOrder="1"/>
    </xf>
    <xf numFmtId="0" fontId="16" fillId="6" borderId="12" xfId="0" applyFont="1" applyFill="1" applyBorder="1" applyAlignment="1">
      <alignment horizontal="center" vertical="center" wrapText="1" readingOrder="1"/>
    </xf>
    <xf numFmtId="0" fontId="3" fillId="2" borderId="0" xfId="0" applyFont="1" applyFill="1" applyAlignment="1">
      <alignment horizontal="center" vertical="center"/>
    </xf>
    <xf numFmtId="0" fontId="2"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2" fillId="2" borderId="1" xfId="0" applyFont="1" applyFill="1" applyBorder="1" applyAlignment="1" applyProtection="1">
      <alignment horizontal="center" vertical="center" wrapText="1"/>
      <protection locked="0"/>
    </xf>
    <xf numFmtId="0" fontId="4" fillId="2" borderId="0" xfId="0" applyFont="1" applyFill="1" applyAlignment="1">
      <alignment horizontal="center" vertical="center" wrapText="1"/>
    </xf>
    <xf numFmtId="0" fontId="2" fillId="2" borderId="0" xfId="0" applyFont="1" applyFill="1" applyAlignment="1">
      <alignment horizontal="center" vertical="top" wrapText="1"/>
    </xf>
    <xf numFmtId="0" fontId="11" fillId="6" borderId="0" xfId="0" applyFont="1" applyFill="1" applyAlignment="1">
      <alignment horizontal="left" vertical="center" wrapText="1"/>
    </xf>
    <xf numFmtId="0" fontId="2" fillId="6" borderId="0" xfId="0" applyFont="1" applyFill="1" applyAlignment="1">
      <alignment horizontal="left" vertical="center" wrapText="1"/>
    </xf>
    <xf numFmtId="0" fontId="3" fillId="6" borderId="0" xfId="0" applyFont="1" applyFill="1" applyAlignment="1">
      <alignment horizontal="left" vertical="center" wrapText="1"/>
    </xf>
    <xf numFmtId="0" fontId="5" fillId="6" borderId="0" xfId="0" applyFont="1" applyFill="1" applyAlignment="1">
      <alignment horizontal="left" vertical="center" wrapText="1"/>
    </xf>
    <xf numFmtId="14" fontId="2" fillId="2" borderId="1" xfId="0" applyNumberFormat="1" applyFont="1" applyFill="1" applyBorder="1" applyAlignment="1">
      <alignment horizontal="center" vertical="center" wrapText="1"/>
    </xf>
    <xf numFmtId="0" fontId="2" fillId="0" borderId="0" xfId="0" applyFont="1" applyAlignment="1">
      <alignment horizontal="left" vertical="center" wrapText="1"/>
    </xf>
    <xf numFmtId="0" fontId="2" fillId="2" borderId="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7" xfId="0" applyFont="1" applyBorder="1" applyAlignment="1">
      <alignment horizontal="right" vertical="center" wrapText="1"/>
    </xf>
    <xf numFmtId="0" fontId="2" fillId="2" borderId="6"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2" fillId="2" borderId="0" xfId="0" applyFont="1" applyFill="1" applyAlignment="1">
      <alignment horizontal="center" vertical="center" wrapText="1"/>
    </xf>
    <xf numFmtId="0" fontId="2" fillId="2" borderId="6"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49" fontId="2" fillId="2" borderId="6" xfId="0" applyNumberFormat="1" applyFont="1" applyFill="1" applyBorder="1" applyAlignment="1">
      <alignment horizontal="left" vertical="center" wrapText="1"/>
    </xf>
    <xf numFmtId="49" fontId="2" fillId="2" borderId="4" xfId="0" applyNumberFormat="1" applyFont="1" applyFill="1" applyBorder="1" applyAlignment="1">
      <alignment horizontal="left" vertical="center" wrapText="1"/>
    </xf>
    <xf numFmtId="49" fontId="2" fillId="2" borderId="1" xfId="0" applyNumberFormat="1" applyFont="1" applyFill="1" applyBorder="1" applyAlignment="1">
      <alignment horizontal="left" vertical="center" wrapText="1"/>
    </xf>
    <xf numFmtId="0" fontId="2" fillId="0" borderId="0" xfId="0" applyFont="1" applyAlignment="1">
      <alignment horizontal="left" vertical="top" wrapText="1"/>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justify" vertical="center" wrapText="1"/>
    </xf>
    <xf numFmtId="0" fontId="2" fillId="2" borderId="2"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0" borderId="6"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2" borderId="0" xfId="0" applyFont="1" applyFill="1" applyAlignment="1">
      <alignment horizontal="left" vertical="center" wrapText="1"/>
    </xf>
    <xf numFmtId="0" fontId="2" fillId="2" borderId="1" xfId="0" applyFont="1" applyFill="1" applyBorder="1" applyAlignment="1">
      <alignment horizontal="justify" vertical="center" wrapText="1"/>
    </xf>
    <xf numFmtId="0" fontId="2" fillId="0" borderId="7" xfId="0" applyFont="1" applyBorder="1" applyAlignment="1">
      <alignment horizontal="center" vertical="center" wrapText="1"/>
    </xf>
    <xf numFmtId="0" fontId="2" fillId="4"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15" fillId="7"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6" fillId="2" borderId="9" xfId="0" applyFont="1" applyFill="1" applyBorder="1" applyAlignment="1">
      <alignment horizontal="left" vertical="center" wrapText="1"/>
    </xf>
    <xf numFmtId="0" fontId="6" fillId="2" borderId="0" xfId="0" applyFont="1" applyFill="1" applyAlignment="1">
      <alignment horizontal="left" vertical="center" wrapText="1"/>
    </xf>
    <xf numFmtId="164" fontId="2" fillId="0" borderId="1" xfId="0" applyNumberFormat="1" applyFont="1" applyBorder="1" applyAlignment="1">
      <alignment horizontal="left" vertical="center" wrapText="1"/>
    </xf>
    <xf numFmtId="0" fontId="3" fillId="2" borderId="1" xfId="0" applyFont="1" applyFill="1" applyBorder="1" applyAlignment="1">
      <alignment horizontal="center" vertical="center" wrapText="1"/>
    </xf>
    <xf numFmtId="0" fontId="2" fillId="2" borderId="0" xfId="0" applyFont="1" applyFill="1" applyAlignment="1">
      <alignment horizontal="left" vertical="top" wrapText="1"/>
    </xf>
    <xf numFmtId="0" fontId="2" fillId="3" borderId="2"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4" borderId="0" xfId="0" applyFont="1" applyFill="1" applyAlignment="1">
      <alignment horizontal="center" vertical="center"/>
    </xf>
    <xf numFmtId="0" fontId="2" fillId="2" borderId="1" xfId="0" applyFont="1" applyFill="1" applyBorder="1" applyAlignment="1">
      <alignment horizontal="left" vertical="top" wrapText="1"/>
    </xf>
    <xf numFmtId="0" fontId="2" fillId="5" borderId="0" xfId="0" applyFont="1" applyFill="1" applyAlignment="1">
      <alignment horizontal="left" vertical="top"/>
    </xf>
    <xf numFmtId="0" fontId="2" fillId="3" borderId="1" xfId="0" applyFont="1" applyFill="1" applyBorder="1" applyAlignment="1">
      <alignment horizontal="center" vertical="center" wrapText="1"/>
    </xf>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2" fillId="3"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left" vertical="top" wrapText="1"/>
      <protection locked="0"/>
    </xf>
    <xf numFmtId="0" fontId="2" fillId="2" borderId="7"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5" xfId="0" applyFont="1" applyFill="1" applyBorder="1" applyAlignment="1">
      <alignment horizontal="center" vertical="center" wrapText="1"/>
    </xf>
  </cellXfs>
  <cellStyles count="3">
    <cellStyle name="Euro" xfId="1" xr:uid="{00000000-0005-0000-0000-000000000000}"/>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77"/>
  <sheetViews>
    <sheetView tabSelected="1" topLeftCell="A74" zoomScale="140" zoomScaleNormal="140" zoomScaleSheetLayoutView="130" zoomScalePageLayoutView="110" workbookViewId="0">
      <selection activeCell="B97" sqref="B97:B98"/>
    </sheetView>
  </sheetViews>
  <sheetFormatPr baseColWidth="10" defaultColWidth="11.5" defaultRowHeight="13" x14ac:dyDescent="0.15"/>
  <cols>
    <col min="1" max="1" width="4.5" style="3" bestFit="1" customWidth="1"/>
    <col min="2" max="2" width="34.83203125" style="3" customWidth="1"/>
    <col min="3" max="3" width="13.5" style="37" customWidth="1"/>
    <col min="4" max="4" width="16.5" style="3" customWidth="1"/>
    <col min="5" max="5" width="13.33203125" style="3" bestFit="1" customWidth="1"/>
    <col min="6" max="6" width="17.5" style="3" customWidth="1"/>
    <col min="7" max="7" width="20.6640625" style="3" customWidth="1"/>
    <col min="8" max="8" width="17.1640625" style="3" customWidth="1"/>
    <col min="9" max="9" width="11.5" style="3" customWidth="1"/>
    <col min="10" max="10" width="21.83203125" style="3" customWidth="1"/>
    <col min="11" max="16384" width="11.5" style="3"/>
  </cols>
  <sheetData>
    <row r="1" spans="1:8" s="6" customFormat="1" ht="12" x14ac:dyDescent="0.15">
      <c r="A1" s="99" t="s">
        <v>324</v>
      </c>
      <c r="B1" s="99"/>
      <c r="C1" s="99"/>
      <c r="D1" s="99"/>
      <c r="E1" s="99"/>
      <c r="F1" s="99"/>
      <c r="G1" s="99"/>
      <c r="H1" s="99"/>
    </row>
    <row r="2" spans="1:8" s="6" customFormat="1" ht="12" x14ac:dyDescent="0.15">
      <c r="A2" s="104" t="s">
        <v>335</v>
      </c>
      <c r="B2" s="104"/>
      <c r="C2" s="104"/>
      <c r="D2" s="104"/>
      <c r="E2" s="104"/>
      <c r="F2" s="104"/>
      <c r="G2" s="104"/>
      <c r="H2" s="104"/>
    </row>
    <row r="3" spans="1:8" s="6" customFormat="1" ht="12" x14ac:dyDescent="0.15">
      <c r="A3" s="103" t="s">
        <v>0</v>
      </c>
      <c r="B3" s="103"/>
      <c r="C3" s="103"/>
      <c r="D3" s="103"/>
      <c r="E3" s="103"/>
      <c r="F3" s="103"/>
      <c r="G3" s="103"/>
      <c r="H3" s="103"/>
    </row>
    <row r="4" spans="1:8" s="6" customFormat="1" ht="56.25" customHeight="1" x14ac:dyDescent="0.15">
      <c r="A4" s="105" t="s">
        <v>336</v>
      </c>
      <c r="B4" s="106"/>
      <c r="C4" s="106"/>
      <c r="D4" s="106"/>
      <c r="E4" s="106"/>
      <c r="F4" s="106"/>
      <c r="G4" s="106"/>
      <c r="H4" s="106"/>
    </row>
    <row r="5" spans="1:8" s="6" customFormat="1" ht="12" x14ac:dyDescent="0.15">
      <c r="A5" s="106" t="s">
        <v>1</v>
      </c>
      <c r="B5" s="106"/>
      <c r="C5" s="106"/>
      <c r="D5" s="106"/>
      <c r="E5" s="106"/>
      <c r="F5" s="106"/>
      <c r="G5" s="106"/>
      <c r="H5" s="106"/>
    </row>
    <row r="6" spans="1:8" s="6" customFormat="1" ht="12" x14ac:dyDescent="0.15">
      <c r="A6" s="106" t="s">
        <v>337</v>
      </c>
      <c r="B6" s="106"/>
      <c r="C6" s="106"/>
      <c r="D6" s="106"/>
      <c r="E6" s="106"/>
      <c r="F6" s="106"/>
      <c r="G6" s="106"/>
      <c r="H6" s="106"/>
    </row>
    <row r="7" spans="1:8" s="6" customFormat="1" ht="15.75" customHeight="1" x14ac:dyDescent="0.15">
      <c r="A7" s="107" t="s">
        <v>2</v>
      </c>
      <c r="B7" s="107"/>
      <c r="C7" s="107"/>
      <c r="D7" s="107"/>
      <c r="E7" s="107"/>
      <c r="F7" s="107"/>
      <c r="G7" s="107"/>
      <c r="H7" s="107"/>
    </row>
    <row r="8" spans="1:8" s="6" customFormat="1" ht="23.25" customHeight="1" x14ac:dyDescent="0.15">
      <c r="A8" s="108" t="s">
        <v>3</v>
      </c>
      <c r="B8" s="108"/>
      <c r="C8" s="108"/>
      <c r="D8" s="108"/>
      <c r="E8" s="108"/>
      <c r="F8" s="108"/>
      <c r="G8" s="108"/>
      <c r="H8" s="108"/>
    </row>
    <row r="9" spans="1:8" s="6" customFormat="1" ht="22.5" customHeight="1" x14ac:dyDescent="0.15">
      <c r="A9" s="108" t="s">
        <v>4</v>
      </c>
      <c r="B9" s="108"/>
      <c r="C9" s="108"/>
      <c r="D9" s="108"/>
      <c r="E9" s="108"/>
      <c r="F9" s="108"/>
      <c r="G9" s="108"/>
      <c r="H9" s="108"/>
    </row>
    <row r="10" spans="1:8" s="6" customFormat="1" ht="12" hidden="1" x14ac:dyDescent="0.15">
      <c r="A10" s="8"/>
    </row>
    <row r="11" spans="1:8" s="6" customFormat="1" ht="12" x14ac:dyDescent="0.15">
      <c r="A11" s="100" t="s">
        <v>5</v>
      </c>
      <c r="B11" s="100"/>
      <c r="C11" s="101"/>
      <c r="D11" s="101"/>
      <c r="E11" s="101"/>
      <c r="F11" s="101"/>
      <c r="G11" s="101"/>
    </row>
    <row r="12" spans="1:8" s="6" customFormat="1" ht="12" x14ac:dyDescent="0.15">
      <c r="A12" s="100" t="s">
        <v>6</v>
      </c>
      <c r="B12" s="100"/>
      <c r="C12" s="101"/>
      <c r="D12" s="101"/>
      <c r="E12" s="101"/>
      <c r="F12" s="101"/>
      <c r="G12" s="101"/>
    </row>
    <row r="13" spans="1:8" s="6" customFormat="1" ht="12" x14ac:dyDescent="0.15">
      <c r="A13" s="100" t="s">
        <v>7</v>
      </c>
      <c r="B13" s="100"/>
      <c r="C13" s="101"/>
      <c r="D13" s="101"/>
      <c r="E13" s="101"/>
      <c r="F13" s="101"/>
      <c r="G13" s="101"/>
    </row>
    <row r="14" spans="1:8" s="6" customFormat="1" ht="12" x14ac:dyDescent="0.15">
      <c r="A14" s="100" t="s">
        <v>8</v>
      </c>
      <c r="B14" s="100"/>
      <c r="C14" s="101"/>
      <c r="D14" s="101"/>
      <c r="E14" s="101"/>
      <c r="F14" s="101"/>
      <c r="G14" s="101"/>
    </row>
    <row r="15" spans="1:8" s="6" customFormat="1" ht="12" x14ac:dyDescent="0.15">
      <c r="A15" s="100" t="s">
        <v>9</v>
      </c>
      <c r="B15" s="100"/>
      <c r="C15" s="102"/>
      <c r="D15" s="102"/>
      <c r="E15" s="102"/>
      <c r="F15" s="102"/>
      <c r="G15" s="102"/>
    </row>
    <row r="16" spans="1:8" s="6" customFormat="1" ht="12" x14ac:dyDescent="0.15">
      <c r="A16" s="100" t="s">
        <v>10</v>
      </c>
      <c r="B16" s="100"/>
      <c r="C16" s="109"/>
      <c r="D16" s="109"/>
      <c r="E16" s="109"/>
      <c r="F16" s="109"/>
      <c r="G16" s="109"/>
    </row>
    <row r="17" spans="1:8" s="6" customFormat="1" ht="12" x14ac:dyDescent="0.15">
      <c r="A17" s="100" t="s">
        <v>11</v>
      </c>
      <c r="B17" s="100"/>
      <c r="C17" s="111"/>
      <c r="D17" s="112"/>
      <c r="E17" s="112"/>
      <c r="F17" s="112"/>
      <c r="G17" s="113"/>
    </row>
    <row r="18" spans="1:8" hidden="1" x14ac:dyDescent="0.15"/>
    <row r="19" spans="1:8" hidden="1" x14ac:dyDescent="0.15"/>
    <row r="20" spans="1:8" ht="12" x14ac:dyDescent="0.15">
      <c r="A20" s="29"/>
      <c r="C20" s="38"/>
      <c r="D20" s="30"/>
      <c r="E20" s="31"/>
      <c r="F20" s="31"/>
      <c r="G20" s="31"/>
    </row>
    <row r="21" spans="1:8" ht="12" hidden="1" x14ac:dyDescent="0.15">
      <c r="A21" s="32"/>
      <c r="C21" s="3"/>
      <c r="D21" s="31"/>
      <c r="E21" s="31"/>
    </row>
    <row r="22" spans="1:8" s="37" customFormat="1" ht="24" hidden="1" customHeight="1" x14ac:dyDescent="0.15">
      <c r="A22" s="31"/>
      <c r="B22" s="31"/>
      <c r="C22" s="31"/>
      <c r="D22" s="31"/>
      <c r="E22" s="31"/>
      <c r="F22" s="31"/>
      <c r="G22" s="31"/>
    </row>
    <row r="23" spans="1:8" ht="12" hidden="1" x14ac:dyDescent="0.15">
      <c r="A23" s="31"/>
      <c r="C23" s="31"/>
      <c r="D23" s="31"/>
      <c r="E23" s="31"/>
      <c r="F23" s="110"/>
      <c r="G23" s="110"/>
    </row>
    <row r="24" spans="1:8" ht="12" hidden="1" x14ac:dyDescent="0.15">
      <c r="A24" s="31"/>
      <c r="C24" s="31"/>
      <c r="D24" s="31"/>
      <c r="E24" s="31"/>
      <c r="F24" s="110"/>
      <c r="G24" s="110"/>
    </row>
    <row r="25" spans="1:8" ht="12" hidden="1" x14ac:dyDescent="0.15">
      <c r="A25" s="31"/>
      <c r="C25" s="31"/>
      <c r="D25" s="31"/>
      <c r="E25" s="31"/>
      <c r="F25" s="110"/>
      <c r="G25" s="110"/>
    </row>
    <row r="26" spans="1:8" ht="12" hidden="1" x14ac:dyDescent="0.15">
      <c r="A26" s="31"/>
      <c r="C26" s="31"/>
      <c r="D26" s="31"/>
      <c r="E26" s="31"/>
      <c r="F26" s="110"/>
      <c r="G26" s="110"/>
    </row>
    <row r="27" spans="1:8" ht="12" hidden="1" x14ac:dyDescent="0.15">
      <c r="A27" s="31"/>
      <c r="C27" s="31"/>
      <c r="D27" s="30"/>
      <c r="E27" s="31"/>
      <c r="F27" s="30"/>
      <c r="G27" s="30"/>
    </row>
    <row r="28" spans="1:8" ht="12" hidden="1" x14ac:dyDescent="0.15">
      <c r="A28" s="32"/>
      <c r="C28" s="31"/>
    </row>
    <row r="29" spans="1:8" hidden="1" x14ac:dyDescent="0.15"/>
    <row r="30" spans="1:8" x14ac:dyDescent="0.15">
      <c r="A30" s="12" t="s">
        <v>12</v>
      </c>
      <c r="B30" s="39"/>
      <c r="C30" s="40" t="s">
        <v>13</v>
      </c>
      <c r="D30" s="13">
        <f>F241</f>
        <v>85</v>
      </c>
      <c r="E30" s="14"/>
      <c r="F30" s="14"/>
      <c r="G30" s="14"/>
      <c r="H30" s="31"/>
    </row>
    <row r="31" spans="1:8" s="6" customFormat="1" ht="5.25" customHeight="1" x14ac:dyDescent="0.15">
      <c r="A31" s="21"/>
      <c r="C31" s="15"/>
      <c r="D31" s="15"/>
      <c r="E31" s="15"/>
      <c r="F31" s="15"/>
      <c r="G31" s="15"/>
      <c r="H31" s="15"/>
    </row>
    <row r="32" spans="1:8" s="6" customFormat="1" x14ac:dyDescent="0.15">
      <c r="A32" s="21" t="s">
        <v>14</v>
      </c>
      <c r="C32" s="41" t="s">
        <v>13</v>
      </c>
      <c r="D32" s="18">
        <v>6</v>
      </c>
      <c r="E32" s="15"/>
      <c r="F32" s="15"/>
      <c r="G32" s="15"/>
    </row>
    <row r="33" spans="1:10" s="6" customFormat="1" ht="36" customHeight="1" x14ac:dyDescent="0.15">
      <c r="A33" s="34" t="s">
        <v>15</v>
      </c>
      <c r="B33" s="9" t="s">
        <v>16</v>
      </c>
      <c r="C33" s="9" t="s">
        <v>17</v>
      </c>
      <c r="D33" s="9" t="s">
        <v>18</v>
      </c>
      <c r="E33" s="9" t="s">
        <v>19</v>
      </c>
      <c r="F33" s="9" t="s">
        <v>20</v>
      </c>
      <c r="G33" s="9" t="s">
        <v>21</v>
      </c>
    </row>
    <row r="34" spans="1:10" s="6" customFormat="1" ht="12" customHeight="1" x14ac:dyDescent="0.15">
      <c r="A34" s="34" t="s">
        <v>22</v>
      </c>
      <c r="B34" s="17" t="s">
        <v>23</v>
      </c>
      <c r="C34" s="9">
        <v>3</v>
      </c>
      <c r="D34" s="10"/>
      <c r="E34" s="1" t="str">
        <f t="shared" ref="E34:E39" si="0">IF(D34&lt;&gt;"",C34,"")</f>
        <v/>
      </c>
      <c r="F34" s="117" t="s">
        <v>24</v>
      </c>
      <c r="G34" s="117" t="s">
        <v>25</v>
      </c>
    </row>
    <row r="35" spans="1:10" s="6" customFormat="1" x14ac:dyDescent="0.15">
      <c r="A35" s="34" t="s">
        <v>26</v>
      </c>
      <c r="B35" s="16" t="s">
        <v>27</v>
      </c>
      <c r="C35" s="9">
        <v>3.5</v>
      </c>
      <c r="D35" s="10"/>
      <c r="E35" s="1" t="str">
        <f t="shared" si="0"/>
        <v/>
      </c>
      <c r="F35" s="118"/>
      <c r="G35" s="118"/>
    </row>
    <row r="36" spans="1:10" s="6" customFormat="1" x14ac:dyDescent="0.15">
      <c r="A36" s="34" t="s">
        <v>28</v>
      </c>
      <c r="B36" s="16" t="s">
        <v>29</v>
      </c>
      <c r="C36" s="9">
        <v>4</v>
      </c>
      <c r="D36" s="10"/>
      <c r="E36" s="1" t="str">
        <f t="shared" si="0"/>
        <v/>
      </c>
      <c r="F36" s="118"/>
      <c r="G36" s="118"/>
    </row>
    <row r="37" spans="1:10" s="6" customFormat="1" x14ac:dyDescent="0.15">
      <c r="A37" s="34" t="s">
        <v>30</v>
      </c>
      <c r="B37" s="16" t="s">
        <v>31</v>
      </c>
      <c r="C37" s="9">
        <v>4</v>
      </c>
      <c r="D37" s="10"/>
      <c r="E37" s="1" t="str">
        <f t="shared" si="0"/>
        <v/>
      </c>
      <c r="F37" s="118"/>
      <c r="G37" s="118"/>
    </row>
    <row r="38" spans="1:10" s="6" customFormat="1" x14ac:dyDescent="0.15">
      <c r="A38" s="34" t="s">
        <v>32</v>
      </c>
      <c r="B38" s="16" t="s">
        <v>33</v>
      </c>
      <c r="C38" s="9">
        <v>5</v>
      </c>
      <c r="D38" s="10"/>
      <c r="E38" s="1" t="str">
        <f t="shared" si="0"/>
        <v/>
      </c>
      <c r="F38" s="118"/>
      <c r="G38" s="118"/>
    </row>
    <row r="39" spans="1:10" s="6" customFormat="1" x14ac:dyDescent="0.15">
      <c r="A39" s="34" t="s">
        <v>34</v>
      </c>
      <c r="B39" s="16" t="s">
        <v>35</v>
      </c>
      <c r="C39" s="9">
        <v>6</v>
      </c>
      <c r="D39" s="10"/>
      <c r="E39" s="1" t="str">
        <f t="shared" si="0"/>
        <v/>
      </c>
      <c r="F39" s="119"/>
      <c r="G39" s="119"/>
    </row>
    <row r="40" spans="1:10" s="6" customFormat="1" x14ac:dyDescent="0.15">
      <c r="A40" s="42"/>
      <c r="B40" s="3" t="s">
        <v>36</v>
      </c>
      <c r="C40" s="15"/>
      <c r="D40" s="15"/>
      <c r="E40" s="15">
        <f>IF(SUM(E34:E39)&gt;=D32,D32,SUM(E34:E39))</f>
        <v>0</v>
      </c>
      <c r="F40" s="15"/>
      <c r="G40" s="18"/>
    </row>
    <row r="41" spans="1:10" s="6" customFormat="1" ht="12" hidden="1" x14ac:dyDescent="0.15">
      <c r="A41" s="21"/>
      <c r="C41" s="41"/>
      <c r="D41" s="18"/>
      <c r="E41" s="15"/>
      <c r="F41" s="15"/>
      <c r="G41" s="15"/>
    </row>
    <row r="42" spans="1:10" s="6" customFormat="1" x14ac:dyDescent="0.15">
      <c r="A42" s="21" t="s">
        <v>37</v>
      </c>
      <c r="C42" s="41" t="s">
        <v>13</v>
      </c>
      <c r="D42" s="18">
        <v>32</v>
      </c>
      <c r="E42" s="15"/>
      <c r="F42" s="15"/>
      <c r="G42" s="15"/>
    </row>
    <row r="43" spans="1:10" ht="12" x14ac:dyDescent="0.15">
      <c r="A43" s="110" t="s">
        <v>38</v>
      </c>
      <c r="B43" s="110"/>
      <c r="C43" s="110"/>
      <c r="D43" s="110"/>
      <c r="E43" s="110"/>
      <c r="F43" s="110"/>
      <c r="G43" s="110"/>
      <c r="H43" s="110"/>
    </row>
    <row r="44" spans="1:10" ht="12" x14ac:dyDescent="0.15">
      <c r="A44" s="116" t="s">
        <v>39</v>
      </c>
      <c r="B44" s="116"/>
      <c r="C44" s="116"/>
      <c r="D44" s="30"/>
      <c r="E44" s="30"/>
      <c r="F44" s="30"/>
      <c r="G44" s="30"/>
      <c r="H44" s="30"/>
    </row>
    <row r="45" spans="1:10" s="37" customFormat="1" ht="36" customHeight="1" x14ac:dyDescent="0.15">
      <c r="A45" s="34" t="s">
        <v>15</v>
      </c>
      <c r="B45" s="17" t="s">
        <v>40</v>
      </c>
      <c r="C45" s="9" t="s">
        <v>17</v>
      </c>
      <c r="D45" s="9" t="s">
        <v>41</v>
      </c>
      <c r="E45" s="9" t="s">
        <v>19</v>
      </c>
      <c r="F45" s="16" t="s">
        <v>20</v>
      </c>
      <c r="G45" s="9" t="s">
        <v>21</v>
      </c>
      <c r="H45" s="101" t="s">
        <v>331</v>
      </c>
      <c r="I45" s="101"/>
      <c r="J45" s="101"/>
    </row>
    <row r="46" spans="1:10" s="6" customFormat="1" ht="13" customHeight="1" x14ac:dyDescent="0.15">
      <c r="A46" s="9" t="s">
        <v>42</v>
      </c>
      <c r="B46" s="17" t="s">
        <v>329</v>
      </c>
      <c r="C46" s="9">
        <v>10</v>
      </c>
      <c r="D46" s="1"/>
      <c r="E46" s="9" t="str">
        <f t="shared" ref="E46:E49" si="1">IF(ISNUMBER(D46),IF(D46&gt;0,C46,0),"")</f>
        <v/>
      </c>
      <c r="F46" s="114" t="s">
        <v>318</v>
      </c>
      <c r="G46" s="115" t="s">
        <v>44</v>
      </c>
      <c r="H46" s="101" t="s">
        <v>332</v>
      </c>
      <c r="I46" s="101"/>
      <c r="J46" s="101"/>
    </row>
    <row r="47" spans="1:10" s="6" customFormat="1" x14ac:dyDescent="0.15">
      <c r="A47" s="9" t="s">
        <v>45</v>
      </c>
      <c r="B47" s="17" t="s">
        <v>330</v>
      </c>
      <c r="C47" s="9">
        <v>15</v>
      </c>
      <c r="D47" s="1"/>
      <c r="E47" s="9" t="str">
        <f t="shared" si="1"/>
        <v/>
      </c>
      <c r="F47" s="114"/>
      <c r="G47" s="115"/>
      <c r="H47" s="101"/>
      <c r="I47" s="101"/>
      <c r="J47" s="101"/>
    </row>
    <row r="48" spans="1:10" s="6" customFormat="1" x14ac:dyDescent="0.15">
      <c r="A48" s="9" t="s">
        <v>46</v>
      </c>
      <c r="B48" s="17" t="s">
        <v>338</v>
      </c>
      <c r="C48" s="9">
        <v>20</v>
      </c>
      <c r="D48" s="1"/>
      <c r="E48" s="9" t="str">
        <f t="shared" si="1"/>
        <v/>
      </c>
      <c r="F48" s="114"/>
      <c r="G48" s="115"/>
      <c r="H48" s="101"/>
      <c r="I48" s="101"/>
      <c r="J48" s="101"/>
    </row>
    <row r="49" spans="1:10" s="6" customFormat="1" x14ac:dyDescent="0.15">
      <c r="A49" s="9" t="s">
        <v>47</v>
      </c>
      <c r="B49" s="17" t="s">
        <v>328</v>
      </c>
      <c r="C49" s="9">
        <v>32</v>
      </c>
      <c r="D49" s="1"/>
      <c r="E49" s="9" t="str">
        <f t="shared" si="1"/>
        <v/>
      </c>
      <c r="F49" s="114"/>
      <c r="G49" s="115"/>
      <c r="H49" s="101"/>
      <c r="I49" s="101"/>
      <c r="J49" s="101"/>
    </row>
    <row r="50" spans="1:10" s="6" customFormat="1" x14ac:dyDescent="0.15">
      <c r="A50" s="42"/>
      <c r="B50" s="3" t="s">
        <v>36</v>
      </c>
      <c r="C50" s="15"/>
      <c r="E50" s="15">
        <f>IF(SUM(E46:E49)&gt;D42,D42,SUM(E46:E49))</f>
        <v>0</v>
      </c>
      <c r="F50" s="15"/>
      <c r="G50" s="15"/>
    </row>
    <row r="51" spans="1:10" s="6" customFormat="1" ht="12" x14ac:dyDescent="0.15">
      <c r="A51" s="42"/>
      <c r="B51" s="3"/>
      <c r="C51" s="15"/>
      <c r="E51" s="15"/>
      <c r="F51" s="15"/>
      <c r="G51" s="15"/>
    </row>
    <row r="52" spans="1:10" s="6" customFormat="1" x14ac:dyDescent="0.15">
      <c r="A52" s="21" t="s">
        <v>48</v>
      </c>
      <c r="C52" s="41"/>
      <c r="D52" s="43" t="s">
        <v>13</v>
      </c>
      <c r="E52" s="30">
        <v>7</v>
      </c>
      <c r="F52" s="15"/>
      <c r="G52" s="15"/>
    </row>
    <row r="53" spans="1:10" s="6" customFormat="1" x14ac:dyDescent="0.15">
      <c r="A53" s="24" t="s">
        <v>15</v>
      </c>
      <c r="B53" s="9" t="s">
        <v>49</v>
      </c>
      <c r="C53" s="9" t="s">
        <v>17</v>
      </c>
      <c r="D53" s="9" t="s">
        <v>50</v>
      </c>
      <c r="E53" s="9" t="s">
        <v>19</v>
      </c>
      <c r="F53" s="9" t="s">
        <v>51</v>
      </c>
      <c r="G53" s="44" t="s">
        <v>20</v>
      </c>
      <c r="H53" s="45"/>
    </row>
    <row r="54" spans="1:10" s="37" customFormat="1" ht="36" customHeight="1" x14ac:dyDescent="0.15">
      <c r="A54" s="9" t="s">
        <v>52</v>
      </c>
      <c r="B54" s="17" t="s">
        <v>53</v>
      </c>
      <c r="C54" s="9">
        <v>2</v>
      </c>
      <c r="D54" s="10"/>
      <c r="E54" s="9" t="str">
        <f t="shared" ref="E54:E59" si="2">IF(ISNUMBER(D54),C54*IF(D54&gt;(F54*2),F54*2,D54),"")</f>
        <v/>
      </c>
      <c r="F54" s="1">
        <v>2</v>
      </c>
      <c r="G54" s="46" t="s">
        <v>54</v>
      </c>
      <c r="H54" s="16"/>
    </row>
    <row r="55" spans="1:10" s="37" customFormat="1" ht="24" customHeight="1" x14ac:dyDescent="0.15">
      <c r="A55" s="9" t="s">
        <v>55</v>
      </c>
      <c r="B55" s="17" t="s">
        <v>56</v>
      </c>
      <c r="C55" s="9">
        <v>2.5</v>
      </c>
      <c r="D55" s="10"/>
      <c r="E55" s="9" t="str">
        <f t="shared" si="2"/>
        <v/>
      </c>
      <c r="F55" s="1">
        <v>2</v>
      </c>
      <c r="G55" s="46" t="s">
        <v>54</v>
      </c>
      <c r="H55" s="16"/>
    </row>
    <row r="56" spans="1:10" s="37" customFormat="1" ht="36" customHeight="1" x14ac:dyDescent="0.15">
      <c r="A56" s="9" t="s">
        <v>57</v>
      </c>
      <c r="B56" s="17" t="s">
        <v>58</v>
      </c>
      <c r="C56" s="9">
        <v>0.5</v>
      </c>
      <c r="D56" s="10"/>
      <c r="E56" s="9" t="str">
        <f t="shared" si="2"/>
        <v/>
      </c>
      <c r="F56" s="1">
        <v>2</v>
      </c>
      <c r="G56" s="44" t="s">
        <v>54</v>
      </c>
      <c r="H56" s="45"/>
    </row>
    <row r="57" spans="1:10" s="37" customFormat="1" ht="48" customHeight="1" x14ac:dyDescent="0.15">
      <c r="A57" s="9" t="s">
        <v>59</v>
      </c>
      <c r="B57" s="17" t="s">
        <v>60</v>
      </c>
      <c r="C57" s="9">
        <v>3</v>
      </c>
      <c r="D57" s="10"/>
      <c r="E57" s="9" t="str">
        <f t="shared" si="2"/>
        <v/>
      </c>
      <c r="F57" s="1">
        <v>2</v>
      </c>
      <c r="G57" s="44" t="s">
        <v>54</v>
      </c>
      <c r="H57" s="45"/>
    </row>
    <row r="58" spans="1:10" x14ac:dyDescent="0.15">
      <c r="A58" s="9" t="s">
        <v>61</v>
      </c>
      <c r="B58" s="17" t="s">
        <v>62</v>
      </c>
      <c r="C58" s="9">
        <v>1.5</v>
      </c>
      <c r="D58" s="10"/>
      <c r="E58" s="9" t="str">
        <f t="shared" si="2"/>
        <v/>
      </c>
      <c r="F58" s="1">
        <v>2</v>
      </c>
      <c r="G58" s="44" t="s">
        <v>54</v>
      </c>
      <c r="H58" s="45"/>
    </row>
    <row r="59" spans="1:10" s="37" customFormat="1" ht="24" customHeight="1" x14ac:dyDescent="0.15">
      <c r="A59" s="9" t="s">
        <v>63</v>
      </c>
      <c r="B59" s="2" t="s">
        <v>64</v>
      </c>
      <c r="C59" s="1">
        <v>3.5</v>
      </c>
      <c r="D59" s="47"/>
      <c r="E59" s="1" t="str">
        <f t="shared" si="2"/>
        <v/>
      </c>
      <c r="F59" s="1">
        <v>2</v>
      </c>
      <c r="G59" s="44" t="s">
        <v>54</v>
      </c>
      <c r="H59" s="45"/>
    </row>
    <row r="60" spans="1:10" x14ac:dyDescent="0.15">
      <c r="B60" s="3" t="s">
        <v>36</v>
      </c>
      <c r="C60" s="6"/>
      <c r="D60" s="15"/>
      <c r="E60" s="15">
        <f>IF(SUM(E54:E59)&gt;E52,E52,SUM(E54:E59))</f>
        <v>0</v>
      </c>
      <c r="F60" s="31"/>
      <c r="G60" s="31"/>
    </row>
    <row r="61" spans="1:10" s="6" customFormat="1" ht="12" x14ac:dyDescent="0.15">
      <c r="A61" s="42"/>
      <c r="D61" s="15"/>
      <c r="E61" s="15"/>
      <c r="F61" s="15"/>
      <c r="G61" s="15"/>
    </row>
    <row r="62" spans="1:10" ht="12" x14ac:dyDescent="0.15">
      <c r="A62" s="32" t="s">
        <v>65</v>
      </c>
      <c r="C62" s="32"/>
      <c r="D62" s="32"/>
      <c r="E62" s="32"/>
      <c r="F62" s="32"/>
      <c r="G62" s="32"/>
      <c r="H62" s="32"/>
    </row>
    <row r="63" spans="1:10" x14ac:dyDescent="0.15">
      <c r="A63" s="32"/>
      <c r="C63" s="43" t="s">
        <v>13</v>
      </c>
      <c r="D63" s="18">
        <v>16</v>
      </c>
      <c r="E63" s="15"/>
      <c r="F63" s="32"/>
      <c r="G63" s="32"/>
      <c r="H63" s="32"/>
    </row>
    <row r="64" spans="1:10" s="37" customFormat="1" ht="24" customHeight="1" x14ac:dyDescent="0.15">
      <c r="A64" s="34" t="s">
        <v>15</v>
      </c>
      <c r="B64" s="120" t="s">
        <v>49</v>
      </c>
      <c r="C64" s="120"/>
      <c r="D64" s="9" t="s">
        <v>17</v>
      </c>
      <c r="E64" s="1" t="s">
        <v>50</v>
      </c>
      <c r="F64" s="9" t="s">
        <v>19</v>
      </c>
      <c r="G64" s="1" t="s">
        <v>51</v>
      </c>
      <c r="H64" s="45" t="s">
        <v>20</v>
      </c>
    </row>
    <row r="65" spans="1:9" x14ac:dyDescent="0.15">
      <c r="A65" s="34" t="s">
        <v>66</v>
      </c>
      <c r="B65" s="114" t="s">
        <v>67</v>
      </c>
      <c r="C65" s="114"/>
      <c r="D65" s="48">
        <v>2</v>
      </c>
      <c r="E65" s="10"/>
      <c r="F65" s="9" t="str">
        <f>IF(ISNUMBER(E65),D65*IF(E65&gt;(G65*2),G65*2,E65),"")</f>
        <v/>
      </c>
      <c r="G65" s="1">
        <v>2</v>
      </c>
      <c r="H65" s="16" t="s">
        <v>54</v>
      </c>
    </row>
    <row r="66" spans="1:9" x14ac:dyDescent="0.15">
      <c r="A66" s="34" t="s">
        <v>68</v>
      </c>
      <c r="B66" s="114" t="s">
        <v>69</v>
      </c>
      <c r="C66" s="114"/>
      <c r="D66" s="48">
        <v>4</v>
      </c>
      <c r="E66" s="10"/>
      <c r="F66" s="9" t="str">
        <f>IF(ISNUMBER(E66),D66*IF(E66&gt;(G66*2),G66*2,E66),"")</f>
        <v/>
      </c>
      <c r="G66" s="1">
        <v>2</v>
      </c>
      <c r="H66" s="16" t="s">
        <v>54</v>
      </c>
    </row>
    <row r="67" spans="1:9" x14ac:dyDescent="0.15">
      <c r="A67" s="34" t="s">
        <v>70</v>
      </c>
      <c r="B67" s="114" t="s">
        <v>71</v>
      </c>
      <c r="C67" s="114"/>
      <c r="D67" s="48">
        <v>4</v>
      </c>
      <c r="E67" s="10"/>
      <c r="F67" s="9" t="str">
        <f>IF(ISNUMBER(E67),D67*IF(E67&gt;(G67*2),G67*2,E67),"")</f>
        <v/>
      </c>
      <c r="G67" s="1">
        <v>2</v>
      </c>
      <c r="H67" s="16" t="s">
        <v>54</v>
      </c>
    </row>
    <row r="68" spans="1:9" x14ac:dyDescent="0.15">
      <c r="A68" s="34" t="s">
        <v>72</v>
      </c>
      <c r="B68" s="114" t="s">
        <v>73</v>
      </c>
      <c r="C68" s="114"/>
      <c r="D68" s="48">
        <v>2</v>
      </c>
      <c r="E68" s="10"/>
      <c r="F68" s="9" t="str">
        <f>IF(ISNUMBER(E68),D68*IF(E68&gt;(G68*2),G68*2,E68),"")</f>
        <v/>
      </c>
      <c r="G68" s="1">
        <v>2</v>
      </c>
      <c r="H68" s="16" t="s">
        <v>54</v>
      </c>
    </row>
    <row r="69" spans="1:9" ht="26" x14ac:dyDescent="0.15">
      <c r="A69" s="34" t="s">
        <v>74</v>
      </c>
      <c r="B69" s="115" t="s">
        <v>333</v>
      </c>
      <c r="C69" s="115"/>
      <c r="D69" s="48">
        <v>2</v>
      </c>
      <c r="E69" s="47"/>
      <c r="F69" s="9" t="str">
        <f>IF(ISNUMBER(E69),D69*IF(E69&gt;(G69*2),G69*2,E69),"")</f>
        <v/>
      </c>
      <c r="G69" s="1">
        <v>2</v>
      </c>
      <c r="H69" s="16" t="s">
        <v>327</v>
      </c>
    </row>
    <row r="70" spans="1:9" ht="12" x14ac:dyDescent="0.15">
      <c r="B70" s="110" t="s">
        <v>36</v>
      </c>
      <c r="C70" s="110"/>
      <c r="D70" s="31"/>
      <c r="E70" s="31"/>
      <c r="F70" s="31">
        <f>IF(SUM(F65:F69)&gt;D63,D63,SUM(F65:F69))</f>
        <v>0</v>
      </c>
      <c r="G70" s="31"/>
    </row>
    <row r="71" spans="1:9" s="6" customFormat="1" ht="12" x14ac:dyDescent="0.15">
      <c r="A71" s="42"/>
      <c r="D71" s="15"/>
      <c r="E71" s="15"/>
      <c r="F71" s="15"/>
      <c r="G71" s="15"/>
    </row>
    <row r="72" spans="1:9" ht="12" x14ac:dyDescent="0.15">
      <c r="A72" s="32" t="s">
        <v>76</v>
      </c>
      <c r="C72" s="32"/>
    </row>
    <row r="73" spans="1:9" x14ac:dyDescent="0.15">
      <c r="A73" s="124" t="s">
        <v>15</v>
      </c>
      <c r="B73" s="115" t="s">
        <v>77</v>
      </c>
      <c r="C73" s="115"/>
      <c r="D73" s="49" t="s">
        <v>13</v>
      </c>
      <c r="E73" s="50">
        <v>4</v>
      </c>
      <c r="F73" s="29"/>
      <c r="G73" s="30"/>
      <c r="H73" s="30"/>
    </row>
    <row r="74" spans="1:9" s="37" customFormat="1" ht="24" customHeight="1" x14ac:dyDescent="0.15">
      <c r="A74" s="124"/>
      <c r="B74" s="115"/>
      <c r="C74" s="115"/>
      <c r="D74" s="9" t="s">
        <v>17</v>
      </c>
      <c r="E74" s="51" t="s">
        <v>50</v>
      </c>
      <c r="F74" s="9" t="s">
        <v>19</v>
      </c>
      <c r="G74" s="1" t="s">
        <v>51</v>
      </c>
      <c r="H74" s="45" t="s">
        <v>20</v>
      </c>
      <c r="I74" s="110"/>
    </row>
    <row r="75" spans="1:9" x14ac:dyDescent="0.15">
      <c r="A75" s="34" t="s">
        <v>78</v>
      </c>
      <c r="B75" s="114" t="s">
        <v>79</v>
      </c>
      <c r="C75" s="114"/>
      <c r="D75" s="9">
        <v>4</v>
      </c>
      <c r="E75" s="52"/>
      <c r="F75" s="9" t="str">
        <f t="shared" ref="F75:F80" si="3">IF(ISNUMBER(E75),D75*IF(E75&gt;(G75*2),G75*2,E75),"")</f>
        <v/>
      </c>
      <c r="G75" s="9">
        <v>2</v>
      </c>
      <c r="H75" s="16" t="s">
        <v>54</v>
      </c>
      <c r="I75" s="110"/>
    </row>
    <row r="76" spans="1:9" x14ac:dyDescent="0.15">
      <c r="A76" s="34" t="s">
        <v>80</v>
      </c>
      <c r="B76" s="114" t="s">
        <v>81</v>
      </c>
      <c r="C76" s="114"/>
      <c r="D76" s="9">
        <v>2</v>
      </c>
      <c r="E76" s="52"/>
      <c r="F76" s="9" t="str">
        <f t="shared" si="3"/>
        <v/>
      </c>
      <c r="G76" s="9">
        <v>2</v>
      </c>
      <c r="H76" s="16" t="s">
        <v>54</v>
      </c>
      <c r="I76" s="110"/>
    </row>
    <row r="77" spans="1:9" x14ac:dyDescent="0.15">
      <c r="A77" s="34" t="s">
        <v>82</v>
      </c>
      <c r="B77" s="114" t="s">
        <v>83</v>
      </c>
      <c r="C77" s="114"/>
      <c r="D77" s="9">
        <v>3</v>
      </c>
      <c r="E77" s="52"/>
      <c r="F77" s="9" t="str">
        <f t="shared" si="3"/>
        <v/>
      </c>
      <c r="G77" s="9">
        <v>2</v>
      </c>
      <c r="H77" s="16" t="s">
        <v>54</v>
      </c>
      <c r="I77" s="110"/>
    </row>
    <row r="78" spans="1:9" x14ac:dyDescent="0.15">
      <c r="A78" s="34" t="s">
        <v>84</v>
      </c>
      <c r="B78" s="114" t="s">
        <v>85</v>
      </c>
      <c r="C78" s="114"/>
      <c r="D78" s="9">
        <v>1.5</v>
      </c>
      <c r="E78" s="52"/>
      <c r="F78" s="9" t="str">
        <f t="shared" si="3"/>
        <v/>
      </c>
      <c r="G78" s="9">
        <v>2</v>
      </c>
      <c r="H78" s="16" t="s">
        <v>54</v>
      </c>
      <c r="I78" s="110"/>
    </row>
    <row r="79" spans="1:9" x14ac:dyDescent="0.15">
      <c r="A79" s="34" t="s">
        <v>86</v>
      </c>
      <c r="B79" s="114" t="s">
        <v>87</v>
      </c>
      <c r="C79" s="114"/>
      <c r="D79" s="9">
        <v>2</v>
      </c>
      <c r="E79" s="52"/>
      <c r="F79" s="9" t="str">
        <f t="shared" si="3"/>
        <v/>
      </c>
      <c r="G79" s="9">
        <v>2</v>
      </c>
      <c r="H79" s="16" t="s">
        <v>54</v>
      </c>
      <c r="I79" s="110"/>
    </row>
    <row r="80" spans="1:9" x14ac:dyDescent="0.15">
      <c r="A80" s="34" t="s">
        <v>88</v>
      </c>
      <c r="B80" s="114" t="s">
        <v>89</v>
      </c>
      <c r="C80" s="114"/>
      <c r="D80" s="9">
        <v>1</v>
      </c>
      <c r="E80" s="52"/>
      <c r="F80" s="9" t="str">
        <f t="shared" si="3"/>
        <v/>
      </c>
      <c r="G80" s="9">
        <v>2</v>
      </c>
      <c r="H80" s="16" t="s">
        <v>54</v>
      </c>
      <c r="I80" s="110"/>
    </row>
    <row r="81" spans="1:8" ht="12" x14ac:dyDescent="0.15">
      <c r="A81" s="53"/>
      <c r="B81" s="110" t="s">
        <v>36</v>
      </c>
      <c r="C81" s="110"/>
      <c r="D81" s="31"/>
      <c r="E81" s="31"/>
      <c r="F81" s="15">
        <f>IF(SUM(F75:F80)&gt;E73,E73,SUM(F75:F80))</f>
        <v>0</v>
      </c>
      <c r="G81" s="31"/>
    </row>
    <row r="82" spans="1:8" ht="12" x14ac:dyDescent="0.15">
      <c r="C82" s="54"/>
      <c r="D82" s="55"/>
      <c r="E82" s="54"/>
    </row>
    <row r="83" spans="1:8" ht="25" customHeight="1" x14ac:dyDescent="0.15">
      <c r="A83" s="32" t="s">
        <v>339</v>
      </c>
      <c r="C83" s="32"/>
      <c r="D83" s="32"/>
      <c r="E83" s="32"/>
      <c r="F83" s="32"/>
      <c r="G83" s="31"/>
    </row>
    <row r="84" spans="1:8" ht="33" customHeight="1" x14ac:dyDescent="0.15">
      <c r="A84" s="32"/>
      <c r="C84" s="43" t="s">
        <v>13</v>
      </c>
      <c r="D84" s="56">
        <v>12</v>
      </c>
      <c r="E84" s="15"/>
      <c r="F84" s="146" t="s">
        <v>334</v>
      </c>
      <c r="G84" s="146"/>
      <c r="H84" s="146"/>
    </row>
    <row r="85" spans="1:8" s="37" customFormat="1" ht="24" customHeight="1" x14ac:dyDescent="0.15">
      <c r="A85" s="34" t="s">
        <v>15</v>
      </c>
      <c r="B85" s="120" t="s">
        <v>49</v>
      </c>
      <c r="C85" s="120"/>
      <c r="D85" s="9" t="s">
        <v>17</v>
      </c>
      <c r="E85" s="1" t="s">
        <v>50</v>
      </c>
      <c r="F85" s="9" t="s">
        <v>19</v>
      </c>
      <c r="G85" s="1" t="s">
        <v>51</v>
      </c>
      <c r="H85" s="45" t="s">
        <v>20</v>
      </c>
    </row>
    <row r="86" spans="1:8" s="37" customFormat="1" ht="24" customHeight="1" x14ac:dyDescent="0.15">
      <c r="A86" s="121" t="s">
        <v>90</v>
      </c>
      <c r="B86" s="114" t="s">
        <v>340</v>
      </c>
      <c r="C86" s="1" t="s">
        <v>91</v>
      </c>
      <c r="D86" s="57">
        <v>2</v>
      </c>
      <c r="E86" s="1"/>
      <c r="F86" s="1" t="str">
        <f>IF(ISNUMBER(E86),D86*IF(E86&gt;(G86*2),G86*2,E86),"")</f>
        <v/>
      </c>
      <c r="G86" s="1">
        <v>1</v>
      </c>
      <c r="H86" s="45" t="s">
        <v>341</v>
      </c>
    </row>
    <row r="87" spans="1:8" s="37" customFormat="1" ht="24" customHeight="1" x14ac:dyDescent="0.15">
      <c r="A87" s="123"/>
      <c r="B87" s="114"/>
      <c r="C87" s="58" t="s">
        <v>92</v>
      </c>
      <c r="D87" s="57">
        <v>4</v>
      </c>
      <c r="E87" s="1"/>
      <c r="F87" s="1" t="str">
        <f>IF(ISNUMBER(E87),D87*IF(E87&gt;(G87*2),G87*2,E87),"")</f>
        <v/>
      </c>
      <c r="G87" s="1">
        <v>1</v>
      </c>
      <c r="H87" s="45" t="s">
        <v>341</v>
      </c>
    </row>
    <row r="88" spans="1:8" s="37" customFormat="1" ht="24" customHeight="1" x14ac:dyDescent="0.15">
      <c r="A88" s="122"/>
      <c r="B88" s="114"/>
      <c r="C88" s="1" t="s">
        <v>93</v>
      </c>
      <c r="D88" s="57">
        <v>6</v>
      </c>
      <c r="E88" s="1"/>
      <c r="F88" s="1" t="str">
        <f>IF(ISNUMBER(E88),D88*IF(E88&gt;(G88*2),G88*2,E88),"")</f>
        <v/>
      </c>
      <c r="G88" s="1">
        <v>1</v>
      </c>
      <c r="H88" s="45" t="s">
        <v>341</v>
      </c>
    </row>
    <row r="89" spans="1:8" ht="12" x14ac:dyDescent="0.15">
      <c r="A89" s="53"/>
      <c r="B89" s="110" t="s">
        <v>36</v>
      </c>
      <c r="C89" s="110"/>
      <c r="D89" s="31"/>
      <c r="E89" s="31"/>
      <c r="F89" s="31">
        <f>IF(SUM(F86:F88)&gt;D84,D84,SUM(F86:F88))</f>
        <v>0</v>
      </c>
      <c r="G89" s="31"/>
    </row>
    <row r="90" spans="1:8" ht="12" x14ac:dyDescent="0.15">
      <c r="A90" s="53"/>
      <c r="B90" s="30"/>
      <c r="C90" s="30"/>
      <c r="D90" s="31"/>
      <c r="E90" s="31"/>
      <c r="F90" s="15"/>
      <c r="G90" s="31"/>
    </row>
    <row r="91" spans="1:8" x14ac:dyDescent="0.15">
      <c r="A91" s="29" t="s">
        <v>94</v>
      </c>
      <c r="C91" s="43" t="s">
        <v>13</v>
      </c>
      <c r="D91" s="56">
        <v>8</v>
      </c>
    </row>
    <row r="92" spans="1:8" s="37" customFormat="1" ht="24" customHeight="1" x14ac:dyDescent="0.15">
      <c r="A92" s="34" t="s">
        <v>15</v>
      </c>
      <c r="B92" s="120" t="s">
        <v>95</v>
      </c>
      <c r="C92" s="120"/>
      <c r="D92" s="9" t="s">
        <v>17</v>
      </c>
      <c r="E92" s="1" t="s">
        <v>50</v>
      </c>
      <c r="F92" s="9" t="s">
        <v>19</v>
      </c>
      <c r="G92" s="1" t="s">
        <v>51</v>
      </c>
      <c r="H92" s="1" t="s">
        <v>20</v>
      </c>
    </row>
    <row r="93" spans="1:8" x14ac:dyDescent="0.15">
      <c r="A93" s="121" t="s">
        <v>96</v>
      </c>
      <c r="B93" s="117" t="s">
        <v>97</v>
      </c>
      <c r="C93" s="59" t="s">
        <v>321</v>
      </c>
      <c r="D93" s="1">
        <v>0.5</v>
      </c>
      <c r="E93" s="1"/>
      <c r="F93" s="9" t="str">
        <f t="shared" ref="F93:F100" si="4">IF(ISNUMBER(E93),D93*IF(E93&gt;(G93*2),G93*2,E93),"")</f>
        <v/>
      </c>
      <c r="G93" s="9">
        <v>1</v>
      </c>
      <c r="H93" s="135" t="s">
        <v>98</v>
      </c>
    </row>
    <row r="94" spans="1:8" x14ac:dyDescent="0.15">
      <c r="A94" s="122"/>
      <c r="B94" s="119"/>
      <c r="C94" s="59" t="s">
        <v>325</v>
      </c>
      <c r="D94" s="1">
        <v>0.5</v>
      </c>
      <c r="E94" s="1"/>
      <c r="F94" s="9" t="str">
        <f t="shared" si="4"/>
        <v/>
      </c>
      <c r="G94" s="9">
        <v>1</v>
      </c>
      <c r="H94" s="136"/>
    </row>
    <row r="95" spans="1:8" x14ac:dyDescent="0.15">
      <c r="A95" s="121" t="s">
        <v>99</v>
      </c>
      <c r="B95" s="129" t="s">
        <v>100</v>
      </c>
      <c r="C95" s="59" t="s">
        <v>321</v>
      </c>
      <c r="D95" s="1">
        <v>0.5</v>
      </c>
      <c r="E95" s="1"/>
      <c r="F95" s="9" t="str">
        <f t="shared" si="4"/>
        <v/>
      </c>
      <c r="G95" s="9">
        <v>1</v>
      </c>
      <c r="H95" s="136"/>
    </row>
    <row r="96" spans="1:8" x14ac:dyDescent="0.15">
      <c r="A96" s="122"/>
      <c r="B96" s="130"/>
      <c r="C96" s="59" t="s">
        <v>325</v>
      </c>
      <c r="D96" s="1">
        <v>0.5</v>
      </c>
      <c r="E96" s="1"/>
      <c r="F96" s="9" t="str">
        <f t="shared" si="4"/>
        <v/>
      </c>
      <c r="G96" s="9">
        <v>1</v>
      </c>
      <c r="H96" s="137"/>
    </row>
    <row r="97" spans="1:9" ht="12" customHeight="1" x14ac:dyDescent="0.15">
      <c r="A97" s="121" t="s">
        <v>101</v>
      </c>
      <c r="B97" s="129" t="s">
        <v>344</v>
      </c>
      <c r="C97" s="59" t="s">
        <v>321</v>
      </c>
      <c r="D97" s="1">
        <v>2</v>
      </c>
      <c r="E97" s="47"/>
      <c r="F97" s="9" t="str">
        <f t="shared" si="4"/>
        <v/>
      </c>
      <c r="G97" s="9">
        <v>2</v>
      </c>
      <c r="H97" s="45" t="s">
        <v>54</v>
      </c>
    </row>
    <row r="98" spans="1:9" x14ac:dyDescent="0.15">
      <c r="A98" s="122"/>
      <c r="B98" s="130"/>
      <c r="C98" s="59" t="s">
        <v>325</v>
      </c>
      <c r="D98" s="1">
        <v>2</v>
      </c>
      <c r="E98" s="47"/>
      <c r="F98" s="9" t="str">
        <f t="shared" si="4"/>
        <v/>
      </c>
      <c r="G98" s="9">
        <v>2</v>
      </c>
      <c r="H98" s="45" t="s">
        <v>54</v>
      </c>
    </row>
    <row r="99" spans="1:9" x14ac:dyDescent="0.15">
      <c r="A99" s="121" t="s">
        <v>103</v>
      </c>
      <c r="B99" s="131" t="s">
        <v>104</v>
      </c>
      <c r="C99" s="59" t="s">
        <v>321</v>
      </c>
      <c r="D99" s="1">
        <v>2</v>
      </c>
      <c r="E99" s="47"/>
      <c r="F99" s="9" t="str">
        <f t="shared" si="4"/>
        <v/>
      </c>
      <c r="G99" s="9">
        <v>2</v>
      </c>
      <c r="H99" s="45" t="s">
        <v>54</v>
      </c>
    </row>
    <row r="100" spans="1:9" x14ac:dyDescent="0.15">
      <c r="A100" s="122"/>
      <c r="B100" s="131"/>
      <c r="C100" s="59" t="s">
        <v>325</v>
      </c>
      <c r="D100" s="1">
        <v>2</v>
      </c>
      <c r="E100" s="47"/>
      <c r="F100" s="9" t="str">
        <f t="shared" si="4"/>
        <v/>
      </c>
      <c r="G100" s="9">
        <v>2</v>
      </c>
      <c r="H100" s="45" t="s">
        <v>54</v>
      </c>
    </row>
    <row r="101" spans="1:9" ht="12" x14ac:dyDescent="0.15">
      <c r="B101" s="110" t="s">
        <v>36</v>
      </c>
      <c r="C101" s="110"/>
      <c r="D101" s="31"/>
      <c r="E101" s="31"/>
      <c r="F101" s="31">
        <f>IF(SUM(F93:F100)&gt;D91,D91,SUM(F93:F100))</f>
        <v>0</v>
      </c>
      <c r="G101" s="31"/>
    </row>
    <row r="102" spans="1:9" ht="12" x14ac:dyDescent="0.15">
      <c r="B102" s="30"/>
      <c r="C102" s="30"/>
      <c r="D102" s="31"/>
      <c r="E102" s="31"/>
      <c r="F102" s="31"/>
      <c r="G102" s="31"/>
    </row>
    <row r="103" spans="1:9" ht="12" x14ac:dyDescent="0.15">
      <c r="A103" s="19" t="s">
        <v>105</v>
      </c>
      <c r="B103" s="20"/>
      <c r="C103" s="20">
        <f>IF((E40+F101+F89+F81+F70+E60+E50)&gt;$D$30,$D$30,E40+F101+F89+F81+F70+E60+E50)</f>
        <v>0</v>
      </c>
      <c r="D103" s="31"/>
      <c r="E103" s="31"/>
      <c r="F103" s="31"/>
      <c r="G103" s="31"/>
    </row>
    <row r="104" spans="1:9" s="37" customFormat="1" x14ac:dyDescent="0.15">
      <c r="B104" s="30"/>
      <c r="C104" s="30"/>
      <c r="D104" s="31"/>
      <c r="E104" s="31"/>
      <c r="F104" s="31"/>
    </row>
    <row r="105" spans="1:9" ht="12" x14ac:dyDescent="0.15">
      <c r="A105" s="60" t="s">
        <v>106</v>
      </c>
      <c r="B105" s="39"/>
      <c r="C105" s="60"/>
      <c r="D105" s="61" t="s">
        <v>13</v>
      </c>
      <c r="E105" s="61">
        <f>F242</f>
        <v>40</v>
      </c>
      <c r="F105" s="60"/>
      <c r="G105" s="60"/>
      <c r="H105" s="60"/>
    </row>
    <row r="106" spans="1:9" ht="12" x14ac:dyDescent="0.15">
      <c r="A106" s="132" t="s">
        <v>107</v>
      </c>
      <c r="B106" s="132"/>
      <c r="C106" s="132"/>
      <c r="D106" s="132"/>
      <c r="E106" s="132"/>
      <c r="F106" s="132"/>
      <c r="G106" s="132"/>
      <c r="H106" s="132"/>
    </row>
    <row r="107" spans="1:9" x14ac:dyDescent="0.15">
      <c r="A107" s="32" t="s">
        <v>108</v>
      </c>
      <c r="C107" s="32"/>
      <c r="D107" s="62" t="s">
        <v>13</v>
      </c>
      <c r="E107" s="62">
        <v>15</v>
      </c>
      <c r="F107" s="31"/>
    </row>
    <row r="108" spans="1:9" s="37" customFormat="1" ht="24" customHeight="1" x14ac:dyDescent="0.15">
      <c r="A108" s="34" t="s">
        <v>15</v>
      </c>
      <c r="B108" s="120" t="s">
        <v>49</v>
      </c>
      <c r="C108" s="120"/>
      <c r="D108" s="9" t="s">
        <v>17</v>
      </c>
      <c r="E108" s="63" t="s">
        <v>109</v>
      </c>
      <c r="F108" s="9" t="s">
        <v>19</v>
      </c>
      <c r="G108" s="1" t="s">
        <v>51</v>
      </c>
      <c r="H108" s="45" t="s">
        <v>20</v>
      </c>
      <c r="I108" s="6"/>
    </row>
    <row r="109" spans="1:9" ht="27" customHeight="1" x14ac:dyDescent="0.15">
      <c r="A109" s="34" t="s">
        <v>110</v>
      </c>
      <c r="B109" s="133" t="s">
        <v>111</v>
      </c>
      <c r="C109" s="134"/>
      <c r="D109" s="1">
        <v>3</v>
      </c>
      <c r="E109" s="63"/>
      <c r="F109" s="1" t="str">
        <f>IF(ISNUMBER(E109),D109*IF(E109&gt;(G109*2),G109*2,E109),"")</f>
        <v/>
      </c>
      <c r="G109" s="1">
        <v>1</v>
      </c>
      <c r="H109" s="126" t="s">
        <v>112</v>
      </c>
      <c r="I109" s="6"/>
    </row>
    <row r="110" spans="1:9" ht="33.75" customHeight="1" x14ac:dyDescent="0.15">
      <c r="A110" s="34" t="s">
        <v>113</v>
      </c>
      <c r="B110" s="115" t="s">
        <v>114</v>
      </c>
      <c r="C110" s="115"/>
      <c r="D110" s="1">
        <v>2</v>
      </c>
      <c r="E110" s="63"/>
      <c r="F110" s="1" t="str">
        <f>IF(ISNUMBER(E110),(D110*IF(E110&gt;(G110*2),G110*2,E110))/IF(ISNUMBER(#REF!),IF(#REF!&gt;0,#REF!,1),1),"")</f>
        <v/>
      </c>
      <c r="G110" s="1">
        <v>3</v>
      </c>
      <c r="H110" s="127"/>
      <c r="I110" s="125"/>
    </row>
    <row r="111" spans="1:9" s="37" customFormat="1" ht="24" customHeight="1" x14ac:dyDescent="0.15">
      <c r="A111" s="34" t="s">
        <v>115</v>
      </c>
      <c r="B111" s="115" t="s">
        <v>116</v>
      </c>
      <c r="C111" s="115"/>
      <c r="D111" s="1">
        <v>4</v>
      </c>
      <c r="E111" s="63"/>
      <c r="F111" s="1" t="str">
        <f>IF(ISNUMBER(E111),(D111*IF(E111&gt;(G111*2),G111*2,E111))/IF(ISNUMBER(#REF!),IF(#REF!&gt;0,#REF!,1),1),"")</f>
        <v/>
      </c>
      <c r="G111" s="1">
        <v>3</v>
      </c>
      <c r="H111" s="127"/>
      <c r="I111" s="125"/>
    </row>
    <row r="112" spans="1:9" s="37" customFormat="1" ht="24" customHeight="1" x14ac:dyDescent="0.15">
      <c r="A112" s="34" t="s">
        <v>117</v>
      </c>
      <c r="B112" s="115" t="s">
        <v>118</v>
      </c>
      <c r="C112" s="115"/>
      <c r="D112" s="1">
        <v>5</v>
      </c>
      <c r="E112" s="63"/>
      <c r="F112" s="1" t="str">
        <f>IF(ISNUMBER(E112),(D112*IF(E112&gt;(G112*2),G112*2,E112))/IF(ISNUMBER(#REF!),IF(#REF!&gt;0,#REF!,1),1),"")</f>
        <v/>
      </c>
      <c r="G112" s="1">
        <v>2</v>
      </c>
      <c r="H112" s="127"/>
      <c r="I112" s="125"/>
    </row>
    <row r="113" spans="1:9" s="37" customFormat="1" ht="27.75" customHeight="1" x14ac:dyDescent="0.15">
      <c r="A113" s="34" t="s">
        <v>119</v>
      </c>
      <c r="B113" s="115" t="s">
        <v>120</v>
      </c>
      <c r="C113" s="115"/>
      <c r="D113" s="1">
        <v>2</v>
      </c>
      <c r="E113" s="64"/>
      <c r="F113" s="1" t="str">
        <f>IF(ISNUMBER(E113),D113*IF(E113&gt;(G113*2),G113*2,E113),"")</f>
        <v/>
      </c>
      <c r="G113" s="1">
        <v>2</v>
      </c>
      <c r="H113" s="128"/>
      <c r="I113" s="6"/>
    </row>
    <row r="114" spans="1:9" ht="12" x14ac:dyDescent="0.15">
      <c r="B114" s="110" t="s">
        <v>36</v>
      </c>
      <c r="C114" s="110"/>
      <c r="D114" s="31"/>
      <c r="E114" s="31"/>
      <c r="F114" s="31">
        <f>IF(SUM(F109:F113)&gt;E107,E107,SUM(F109:F113))</f>
        <v>0</v>
      </c>
      <c r="G114" s="31"/>
    </row>
    <row r="115" spans="1:9" ht="12" x14ac:dyDescent="0.15">
      <c r="A115" s="132" t="s">
        <v>121</v>
      </c>
      <c r="B115" s="132"/>
      <c r="C115" s="132"/>
      <c r="D115" s="132"/>
      <c r="E115" s="132"/>
      <c r="F115" s="132"/>
      <c r="G115" s="132"/>
      <c r="H115" s="132"/>
    </row>
    <row r="116" spans="1:9" x14ac:dyDescent="0.15">
      <c r="B116" s="65"/>
      <c r="C116" s="65"/>
      <c r="D116" s="62" t="s">
        <v>13</v>
      </c>
      <c r="E116" s="62">
        <v>10</v>
      </c>
      <c r="F116" s="31"/>
    </row>
    <row r="117" spans="1:9" s="37" customFormat="1" ht="36" customHeight="1" x14ac:dyDescent="0.15">
      <c r="A117" s="34" t="s">
        <v>15</v>
      </c>
      <c r="B117" s="138" t="s">
        <v>122</v>
      </c>
      <c r="C117" s="138"/>
      <c r="D117" s="9" t="s">
        <v>17</v>
      </c>
      <c r="E117" s="1" t="s">
        <v>123</v>
      </c>
      <c r="F117" s="9" t="s">
        <v>19</v>
      </c>
      <c r="G117" s="45" t="s">
        <v>20</v>
      </c>
    </row>
    <row r="118" spans="1:9" s="37" customFormat="1" ht="24" customHeight="1" x14ac:dyDescent="0.15">
      <c r="A118" s="34" t="s">
        <v>124</v>
      </c>
      <c r="B118" s="115" t="s">
        <v>125</v>
      </c>
      <c r="C118" s="115"/>
      <c r="D118" s="57">
        <v>6</v>
      </c>
      <c r="E118" s="10"/>
      <c r="F118" s="9" t="str">
        <f>IF(ISNUMBER(E118),IF(E118&gt;=80,D118,0),"")</f>
        <v/>
      </c>
      <c r="G118" s="45" t="s">
        <v>54</v>
      </c>
      <c r="H118" s="45" t="s">
        <v>126</v>
      </c>
    </row>
    <row r="119" spans="1:9" s="37" customFormat="1" ht="24" customHeight="1" x14ac:dyDescent="0.15">
      <c r="A119" s="34" t="s">
        <v>127</v>
      </c>
      <c r="B119" s="115" t="s">
        <v>128</v>
      </c>
      <c r="C119" s="115"/>
      <c r="D119" s="57">
        <v>4</v>
      </c>
      <c r="E119" s="10"/>
      <c r="F119" s="9" t="str">
        <f>IF(ISNUMBER(E119),IF(E119&gt;=80,D119,0),"")</f>
        <v/>
      </c>
      <c r="G119" s="45" t="s">
        <v>54</v>
      </c>
      <c r="H119" s="45" t="s">
        <v>126</v>
      </c>
    </row>
    <row r="120" spans="1:9" ht="12" x14ac:dyDescent="0.15">
      <c r="B120" s="115" t="s">
        <v>36</v>
      </c>
      <c r="C120" s="115"/>
      <c r="D120" s="1"/>
      <c r="E120" s="1"/>
      <c r="F120" s="9">
        <f>IF(SUM(F118:F119)&gt;E116,E116,SUM(F118:F119))</f>
        <v>0</v>
      </c>
      <c r="G120" s="15"/>
    </row>
    <row r="121" spans="1:9" ht="12" x14ac:dyDescent="0.15">
      <c r="B121" s="30"/>
      <c r="C121" s="30"/>
      <c r="D121" s="31"/>
      <c r="E121" s="31"/>
      <c r="F121" s="31"/>
    </row>
    <row r="122" spans="1:9" ht="12" x14ac:dyDescent="0.15">
      <c r="C122" s="30"/>
      <c r="E122" s="31"/>
      <c r="F122" s="31"/>
    </row>
    <row r="123" spans="1:9" x14ac:dyDescent="0.15">
      <c r="A123" s="29" t="s">
        <v>129</v>
      </c>
      <c r="B123" s="29"/>
      <c r="C123" s="30"/>
      <c r="D123" s="62" t="s">
        <v>13</v>
      </c>
      <c r="E123" s="62">
        <v>15</v>
      </c>
      <c r="F123" s="31"/>
    </row>
    <row r="124" spans="1:9" s="37" customFormat="1" ht="24" customHeight="1" x14ac:dyDescent="0.15">
      <c r="A124" s="34" t="s">
        <v>15</v>
      </c>
      <c r="B124" s="133" t="s">
        <v>130</v>
      </c>
      <c r="C124" s="134"/>
      <c r="D124" s="9" t="s">
        <v>17</v>
      </c>
      <c r="E124" s="1" t="s">
        <v>50</v>
      </c>
      <c r="F124" s="9" t="s">
        <v>19</v>
      </c>
      <c r="G124" s="1" t="s">
        <v>51</v>
      </c>
      <c r="H124" s="45" t="s">
        <v>20</v>
      </c>
    </row>
    <row r="125" spans="1:9" s="37" customFormat="1" ht="24.75" customHeight="1" x14ac:dyDescent="0.15">
      <c r="A125" s="34" t="s">
        <v>131</v>
      </c>
      <c r="B125" s="139" t="s">
        <v>132</v>
      </c>
      <c r="C125" s="140"/>
      <c r="D125" s="57">
        <v>4</v>
      </c>
      <c r="E125" s="47"/>
      <c r="F125" s="1" t="str">
        <f t="shared" ref="F125:F133" si="5">IF(ISNUMBER(E125),D125*IF(E125&gt;(G125*2),G125*2,E125),"")</f>
        <v/>
      </c>
      <c r="G125" s="1">
        <v>2</v>
      </c>
      <c r="H125" s="45" t="s">
        <v>54</v>
      </c>
    </row>
    <row r="126" spans="1:9" s="37" customFormat="1" ht="24.75" customHeight="1" x14ac:dyDescent="0.15">
      <c r="A126" s="34" t="s">
        <v>133</v>
      </c>
      <c r="B126" s="139" t="s">
        <v>134</v>
      </c>
      <c r="C126" s="140"/>
      <c r="D126" s="57">
        <v>2</v>
      </c>
      <c r="E126" s="47"/>
      <c r="F126" s="1" t="str">
        <f t="shared" si="5"/>
        <v/>
      </c>
      <c r="G126" s="1">
        <v>2</v>
      </c>
      <c r="H126" s="45" t="s">
        <v>54</v>
      </c>
    </row>
    <row r="127" spans="1:9" x14ac:dyDescent="0.15">
      <c r="A127" s="34" t="s">
        <v>135</v>
      </c>
      <c r="B127" s="115" t="s">
        <v>136</v>
      </c>
      <c r="C127" s="115"/>
      <c r="D127" s="57">
        <v>2</v>
      </c>
      <c r="E127" s="47"/>
      <c r="F127" s="1" t="str">
        <f t="shared" si="5"/>
        <v/>
      </c>
      <c r="G127" s="1">
        <v>2</v>
      </c>
      <c r="H127" s="45" t="s">
        <v>54</v>
      </c>
    </row>
    <row r="128" spans="1:9" x14ac:dyDescent="0.15">
      <c r="A128" s="34" t="s">
        <v>137</v>
      </c>
      <c r="B128" s="115" t="s">
        <v>343</v>
      </c>
      <c r="C128" s="115"/>
      <c r="D128" s="57">
        <v>2</v>
      </c>
      <c r="E128" s="47"/>
      <c r="F128" s="1" t="str">
        <f t="shared" si="5"/>
        <v/>
      </c>
      <c r="G128" s="1">
        <v>2</v>
      </c>
      <c r="H128" s="45" t="s">
        <v>54</v>
      </c>
    </row>
    <row r="129" spans="1:8" x14ac:dyDescent="0.15">
      <c r="A129" s="34" t="s">
        <v>139</v>
      </c>
      <c r="B129" s="115" t="s">
        <v>140</v>
      </c>
      <c r="C129" s="115"/>
      <c r="D129" s="57">
        <v>2</v>
      </c>
      <c r="E129" s="47"/>
      <c r="F129" s="1" t="str">
        <f t="shared" si="5"/>
        <v/>
      </c>
      <c r="G129" s="1">
        <v>2</v>
      </c>
      <c r="H129" s="45" t="s">
        <v>54</v>
      </c>
    </row>
    <row r="130" spans="1:8" x14ac:dyDescent="0.15">
      <c r="A130" s="34" t="s">
        <v>141</v>
      </c>
      <c r="B130" s="115" t="s">
        <v>142</v>
      </c>
      <c r="C130" s="115"/>
      <c r="D130" s="57">
        <v>2</v>
      </c>
      <c r="E130" s="47"/>
      <c r="F130" s="1" t="str">
        <f t="shared" si="5"/>
        <v/>
      </c>
      <c r="G130" s="1">
        <v>2</v>
      </c>
      <c r="H130" s="45" t="s">
        <v>54</v>
      </c>
    </row>
    <row r="131" spans="1:8" s="37" customFormat="1" ht="24.75" customHeight="1" x14ac:dyDescent="0.15">
      <c r="A131" s="34" t="s">
        <v>143</v>
      </c>
      <c r="B131" s="114" t="s">
        <v>144</v>
      </c>
      <c r="C131" s="114"/>
      <c r="D131" s="57">
        <v>3</v>
      </c>
      <c r="E131" s="47"/>
      <c r="F131" s="1" t="str">
        <f t="shared" si="5"/>
        <v/>
      </c>
      <c r="G131" s="1">
        <v>2</v>
      </c>
      <c r="H131" s="45" t="s">
        <v>54</v>
      </c>
    </row>
    <row r="132" spans="1:8" s="37" customFormat="1" ht="38.25" customHeight="1" x14ac:dyDescent="0.15">
      <c r="A132" s="34" t="s">
        <v>145</v>
      </c>
      <c r="B132" s="114" t="s">
        <v>146</v>
      </c>
      <c r="C132" s="114"/>
      <c r="D132" s="57">
        <v>2</v>
      </c>
      <c r="E132" s="66"/>
      <c r="F132" s="1" t="str">
        <f t="shared" si="5"/>
        <v/>
      </c>
      <c r="G132" s="1">
        <v>2</v>
      </c>
      <c r="H132" s="45" t="s">
        <v>54</v>
      </c>
    </row>
    <row r="133" spans="1:8" x14ac:dyDescent="0.15">
      <c r="A133" s="34" t="s">
        <v>147</v>
      </c>
      <c r="B133" s="115" t="s">
        <v>148</v>
      </c>
      <c r="C133" s="115"/>
      <c r="D133" s="57">
        <v>2</v>
      </c>
      <c r="E133" s="47"/>
      <c r="F133" s="1" t="str">
        <f t="shared" si="5"/>
        <v/>
      </c>
      <c r="G133" s="1">
        <v>2</v>
      </c>
      <c r="H133" s="45" t="s">
        <v>54</v>
      </c>
    </row>
    <row r="134" spans="1:8" ht="12" x14ac:dyDescent="0.15">
      <c r="B134" s="110" t="s">
        <v>36</v>
      </c>
      <c r="C134" s="110"/>
      <c r="D134" s="31"/>
      <c r="E134" s="31"/>
      <c r="F134" s="31">
        <f>IF(SUM(F125:F133)&gt;E123,E123,SUM(F125:F133))</f>
        <v>0</v>
      </c>
      <c r="G134" s="31"/>
    </row>
    <row r="135" spans="1:8" ht="12" x14ac:dyDescent="0.15">
      <c r="B135" s="30"/>
      <c r="C135" s="30"/>
      <c r="D135" s="31"/>
      <c r="E135" s="31"/>
      <c r="F135" s="31"/>
      <c r="G135" s="31"/>
    </row>
    <row r="136" spans="1:8" ht="12" x14ac:dyDescent="0.15">
      <c r="A136" s="19" t="s">
        <v>149</v>
      </c>
      <c r="B136" s="20"/>
      <c r="C136" s="20">
        <f>IF((F134+F120+F114)&gt;E105,E105,F134+F120+F114)</f>
        <v>0</v>
      </c>
      <c r="D136" s="31"/>
      <c r="E136" s="31"/>
      <c r="F136" s="31"/>
      <c r="G136" s="31"/>
    </row>
    <row r="137" spans="1:8" ht="12" x14ac:dyDescent="0.15">
      <c r="B137" s="30"/>
      <c r="C137" s="30"/>
      <c r="D137" s="31"/>
      <c r="E137" s="31"/>
      <c r="F137" s="31"/>
      <c r="G137" s="31"/>
    </row>
    <row r="138" spans="1:8" x14ac:dyDescent="0.15">
      <c r="A138" s="60" t="s">
        <v>150</v>
      </c>
      <c r="B138" s="39"/>
      <c r="C138" s="14"/>
      <c r="D138" s="40" t="s">
        <v>13</v>
      </c>
      <c r="E138" s="13">
        <f>F243</f>
        <v>25</v>
      </c>
      <c r="F138" s="14"/>
      <c r="G138" s="14"/>
      <c r="H138" s="39"/>
    </row>
    <row r="139" spans="1:8" s="37" customFormat="1" ht="23.25" customHeight="1" x14ac:dyDescent="0.15">
      <c r="A139" s="110" t="s">
        <v>151</v>
      </c>
      <c r="B139" s="110"/>
      <c r="C139" s="110"/>
      <c r="D139" s="110"/>
      <c r="E139" s="110"/>
      <c r="F139" s="110"/>
      <c r="G139" s="110"/>
      <c r="H139" s="110"/>
    </row>
    <row r="140" spans="1:8" x14ac:dyDescent="0.15">
      <c r="C140" s="43" t="s">
        <v>13</v>
      </c>
      <c r="D140" s="56">
        <v>10</v>
      </c>
      <c r="E140" s="31"/>
      <c r="F140" s="31"/>
    </row>
    <row r="141" spans="1:8" s="37" customFormat="1" ht="24" customHeight="1" x14ac:dyDescent="0.15">
      <c r="A141" s="34" t="s">
        <v>15</v>
      </c>
      <c r="B141" s="101" t="s">
        <v>152</v>
      </c>
      <c r="C141" s="101"/>
      <c r="D141" s="1" t="s">
        <v>153</v>
      </c>
      <c r="E141" s="1" t="s">
        <v>50</v>
      </c>
      <c r="F141" s="9" t="s">
        <v>19</v>
      </c>
      <c r="G141" s="1" t="s">
        <v>51</v>
      </c>
      <c r="H141" s="45" t="s">
        <v>20</v>
      </c>
    </row>
    <row r="142" spans="1:8" s="37" customFormat="1" ht="24" customHeight="1" x14ac:dyDescent="0.15">
      <c r="A142" s="34" t="s">
        <v>154</v>
      </c>
      <c r="B142" s="16" t="s">
        <v>155</v>
      </c>
      <c r="C142" s="16" t="s">
        <v>156</v>
      </c>
      <c r="D142" s="48">
        <v>1</v>
      </c>
      <c r="E142" s="10"/>
      <c r="F142" s="9" t="str">
        <f>IF(ISNUMBER(E142),D142*IF(E142&gt;(G142*2),G142*2,E142),"")</f>
        <v/>
      </c>
      <c r="G142" s="9">
        <v>3</v>
      </c>
      <c r="H142" s="16" t="s">
        <v>54</v>
      </c>
    </row>
    <row r="143" spans="1:8" x14ac:dyDescent="0.15">
      <c r="A143" s="34" t="s">
        <v>157</v>
      </c>
      <c r="B143" s="16" t="s">
        <v>158</v>
      </c>
      <c r="C143" s="16"/>
      <c r="D143" s="48">
        <v>4</v>
      </c>
      <c r="E143" s="10"/>
      <c r="F143" s="9" t="str">
        <f>IF(ISNUMBER(E143),D143*IF(E143&gt;(G143*2),G143*2,E143),"")</f>
        <v/>
      </c>
      <c r="G143" s="9">
        <v>1</v>
      </c>
      <c r="H143" s="16" t="s">
        <v>54</v>
      </c>
    </row>
    <row r="144" spans="1:8" x14ac:dyDescent="0.15">
      <c r="A144" s="34" t="s">
        <v>159</v>
      </c>
      <c r="B144" s="16" t="s">
        <v>160</v>
      </c>
      <c r="C144" s="16"/>
      <c r="D144" s="48">
        <v>2.2000000000000002</v>
      </c>
      <c r="E144" s="10"/>
      <c r="F144" s="9" t="str">
        <f>IF(ISNUMBER(E144),D144*IF(E144&gt;(G144*2),G144*2,E144),"")</f>
        <v/>
      </c>
      <c r="G144" s="9">
        <v>1</v>
      </c>
      <c r="H144" s="16" t="s">
        <v>54</v>
      </c>
    </row>
    <row r="145" spans="1:8" s="37" customFormat="1" ht="24" customHeight="1" x14ac:dyDescent="0.15">
      <c r="A145" s="34" t="s">
        <v>161</v>
      </c>
      <c r="B145" s="16" t="s">
        <v>162</v>
      </c>
      <c r="C145" s="16" t="s">
        <v>156</v>
      </c>
      <c r="D145" s="48">
        <v>1</v>
      </c>
      <c r="E145" s="10"/>
      <c r="F145" s="9" t="str">
        <f>IF(ISNUMBER(E145),D145*IF(E145&gt;(G145*2),G145*2,E145),"")</f>
        <v/>
      </c>
      <c r="G145" s="9">
        <v>4</v>
      </c>
      <c r="H145" s="16" t="s">
        <v>54</v>
      </c>
    </row>
    <row r="146" spans="1:8" x14ac:dyDescent="0.15">
      <c r="A146" s="34" t="s">
        <v>163</v>
      </c>
      <c r="B146" s="16" t="s">
        <v>164</v>
      </c>
      <c r="C146" s="16"/>
      <c r="D146" s="48">
        <v>2.5</v>
      </c>
      <c r="E146" s="10"/>
      <c r="F146" s="9" t="str">
        <f>IF(ISNUMBER(E146),D146*IF(E146&gt;(G146*2),G146*2,E146),"")</f>
        <v/>
      </c>
      <c r="G146" s="9">
        <v>1</v>
      </c>
      <c r="H146" s="16" t="s">
        <v>54</v>
      </c>
    </row>
    <row r="147" spans="1:8" ht="12" x14ac:dyDescent="0.15">
      <c r="B147" s="110" t="s">
        <v>36</v>
      </c>
      <c r="C147" s="110"/>
      <c r="D147" s="31"/>
      <c r="E147" s="31"/>
      <c r="F147" s="31">
        <f>IF(SUM(F142:F146)&gt;D140,D140,SUM(F142:F146))</f>
        <v>0</v>
      </c>
      <c r="G147" s="31"/>
    </row>
    <row r="149" spans="1:8" ht="12" x14ac:dyDescent="0.15">
      <c r="A149" s="32" t="s">
        <v>165</v>
      </c>
      <c r="C149" s="3"/>
      <c r="G149" s="31"/>
    </row>
    <row r="150" spans="1:8" x14ac:dyDescent="0.15">
      <c r="B150" s="65"/>
      <c r="C150" s="43" t="s">
        <v>13</v>
      </c>
      <c r="D150" s="56">
        <v>15</v>
      </c>
      <c r="E150" s="31"/>
      <c r="F150" s="31"/>
    </row>
    <row r="151" spans="1:8" s="37" customFormat="1" ht="24" customHeight="1" x14ac:dyDescent="0.15">
      <c r="A151" s="34" t="s">
        <v>15</v>
      </c>
      <c r="B151" s="101" t="s">
        <v>152</v>
      </c>
      <c r="C151" s="101"/>
      <c r="D151" s="1" t="s">
        <v>153</v>
      </c>
      <c r="E151" s="1" t="s">
        <v>50</v>
      </c>
      <c r="F151" s="9" t="s">
        <v>19</v>
      </c>
      <c r="G151" s="1" t="s">
        <v>51</v>
      </c>
      <c r="H151" s="45" t="s">
        <v>20</v>
      </c>
    </row>
    <row r="152" spans="1:8" x14ac:dyDescent="0.15">
      <c r="A152" s="34" t="s">
        <v>166</v>
      </c>
      <c r="B152" s="115" t="s">
        <v>167</v>
      </c>
      <c r="C152" s="115"/>
      <c r="D152" s="57">
        <v>0.5</v>
      </c>
      <c r="E152" s="47"/>
      <c r="F152" s="1" t="str">
        <f t="shared" ref="F152:F160" si="6">IF(ISNUMBER(E152),D152*IF(E152&gt;(G152*2),G152*2,E152),"")</f>
        <v/>
      </c>
      <c r="G152" s="1">
        <v>2</v>
      </c>
      <c r="H152" s="45" t="s">
        <v>54</v>
      </c>
    </row>
    <row r="153" spans="1:8" x14ac:dyDescent="0.15">
      <c r="A153" s="34" t="s">
        <v>168</v>
      </c>
      <c r="B153" s="115" t="s">
        <v>169</v>
      </c>
      <c r="C153" s="115"/>
      <c r="D153" s="57">
        <v>1</v>
      </c>
      <c r="E153" s="47"/>
      <c r="F153" s="1" t="str">
        <f t="shared" si="6"/>
        <v/>
      </c>
      <c r="G153" s="1">
        <v>2</v>
      </c>
      <c r="H153" s="45" t="s">
        <v>54</v>
      </c>
    </row>
    <row r="154" spans="1:8" x14ac:dyDescent="0.15">
      <c r="A154" s="34" t="s">
        <v>170</v>
      </c>
      <c r="B154" s="115" t="s">
        <v>171</v>
      </c>
      <c r="C154" s="115"/>
      <c r="D154" s="57">
        <v>1.5</v>
      </c>
      <c r="E154" s="47"/>
      <c r="F154" s="1" t="str">
        <f t="shared" si="6"/>
        <v/>
      </c>
      <c r="G154" s="1">
        <v>2</v>
      </c>
      <c r="H154" s="45" t="s">
        <v>54</v>
      </c>
    </row>
    <row r="155" spans="1:8" x14ac:dyDescent="0.15">
      <c r="A155" s="34" t="s">
        <v>172</v>
      </c>
      <c r="B155" s="115" t="s">
        <v>173</v>
      </c>
      <c r="C155" s="115"/>
      <c r="D155" s="57">
        <v>2</v>
      </c>
      <c r="E155" s="47"/>
      <c r="F155" s="1" t="str">
        <f t="shared" si="6"/>
        <v/>
      </c>
      <c r="G155" s="1">
        <v>2</v>
      </c>
      <c r="H155" s="45" t="s">
        <v>54</v>
      </c>
    </row>
    <row r="156" spans="1:8" x14ac:dyDescent="0.15">
      <c r="A156" s="34" t="s">
        <v>174</v>
      </c>
      <c r="B156" s="115" t="s">
        <v>175</v>
      </c>
      <c r="C156" s="115"/>
      <c r="D156" s="57">
        <v>2.5</v>
      </c>
      <c r="E156" s="47"/>
      <c r="F156" s="1" t="str">
        <f t="shared" si="6"/>
        <v/>
      </c>
      <c r="G156" s="1">
        <v>2</v>
      </c>
      <c r="H156" s="45" t="s">
        <v>54</v>
      </c>
    </row>
    <row r="157" spans="1:8" x14ac:dyDescent="0.15">
      <c r="A157" s="34" t="s">
        <v>176</v>
      </c>
      <c r="B157" s="115" t="s">
        <v>177</v>
      </c>
      <c r="C157" s="115"/>
      <c r="D157" s="57">
        <v>3</v>
      </c>
      <c r="E157" s="47"/>
      <c r="F157" s="1" t="str">
        <f t="shared" si="6"/>
        <v/>
      </c>
      <c r="G157" s="1">
        <v>2</v>
      </c>
      <c r="H157" s="45" t="s">
        <v>54</v>
      </c>
    </row>
    <row r="158" spans="1:8" x14ac:dyDescent="0.15">
      <c r="A158" s="34" t="s">
        <v>178</v>
      </c>
      <c r="B158" s="115" t="s">
        <v>179</v>
      </c>
      <c r="C158" s="115"/>
      <c r="D158" s="57">
        <v>3.5</v>
      </c>
      <c r="E158" s="47"/>
      <c r="F158" s="1" t="str">
        <f t="shared" si="6"/>
        <v/>
      </c>
      <c r="G158" s="1">
        <v>2</v>
      </c>
      <c r="H158" s="45" t="s">
        <v>54</v>
      </c>
    </row>
    <row r="159" spans="1:8" ht="24" customHeight="1" x14ac:dyDescent="0.15">
      <c r="A159" s="34" t="s">
        <v>180</v>
      </c>
      <c r="B159" s="115" t="s">
        <v>181</v>
      </c>
      <c r="C159" s="115"/>
      <c r="D159" s="57">
        <v>1</v>
      </c>
      <c r="E159" s="47"/>
      <c r="F159" s="1" t="str">
        <f t="shared" si="6"/>
        <v/>
      </c>
      <c r="G159" s="1">
        <v>2</v>
      </c>
      <c r="H159" s="45" t="s">
        <v>54</v>
      </c>
    </row>
    <row r="160" spans="1:8" ht="23.25" customHeight="1" x14ac:dyDescent="0.15">
      <c r="A160" s="34" t="s">
        <v>182</v>
      </c>
      <c r="B160" s="115" t="s">
        <v>183</v>
      </c>
      <c r="C160" s="115"/>
      <c r="D160" s="57">
        <v>1.5</v>
      </c>
      <c r="E160" s="47"/>
      <c r="F160" s="1" t="str">
        <f t="shared" si="6"/>
        <v/>
      </c>
      <c r="G160" s="1">
        <v>2</v>
      </c>
      <c r="H160" s="45" t="s">
        <v>54</v>
      </c>
    </row>
    <row r="161" spans="1:8" ht="12" x14ac:dyDescent="0.15">
      <c r="A161" s="53"/>
      <c r="B161" s="110" t="s">
        <v>36</v>
      </c>
      <c r="C161" s="110"/>
      <c r="D161" s="31"/>
      <c r="E161" s="31"/>
      <c r="F161" s="31">
        <f>IF(SUM(F152:F160)&gt;D150,D150,SUM(F152:F160))</f>
        <v>0</v>
      </c>
      <c r="G161" s="31"/>
    </row>
    <row r="162" spans="1:8" ht="12" x14ac:dyDescent="0.15">
      <c r="A162" s="53"/>
      <c r="B162" s="30"/>
      <c r="C162" s="30"/>
      <c r="D162" s="31"/>
      <c r="E162" s="31"/>
      <c r="F162" s="31"/>
      <c r="G162" s="31"/>
    </row>
    <row r="163" spans="1:8" ht="12" x14ac:dyDescent="0.15">
      <c r="A163" s="19" t="s">
        <v>184</v>
      </c>
      <c r="B163" s="20"/>
      <c r="C163" s="20">
        <f>IF((F161+F147)&gt;E138,E138,F161+F147)</f>
        <v>0</v>
      </c>
      <c r="D163" s="31"/>
      <c r="E163" s="31"/>
      <c r="F163" s="31"/>
      <c r="G163" s="31"/>
    </row>
    <row r="164" spans="1:8" ht="12" x14ac:dyDescent="0.15">
      <c r="B164" s="65"/>
      <c r="C164" s="3"/>
      <c r="D164" s="31"/>
      <c r="E164" s="31"/>
      <c r="F164" s="31"/>
    </row>
    <row r="165" spans="1:8" x14ac:dyDescent="0.15">
      <c r="A165" s="60" t="s">
        <v>185</v>
      </c>
      <c r="B165" s="39"/>
      <c r="C165" s="60"/>
      <c r="D165" s="40" t="s">
        <v>13</v>
      </c>
      <c r="E165" s="13">
        <f>F244</f>
        <v>15</v>
      </c>
      <c r="F165" s="14"/>
      <c r="G165" s="14"/>
      <c r="H165" s="39"/>
    </row>
    <row r="166" spans="1:8" s="6" customFormat="1" ht="12" x14ac:dyDescent="0.15">
      <c r="A166" s="8"/>
      <c r="C166" s="8"/>
      <c r="D166" s="8"/>
      <c r="E166" s="8"/>
      <c r="F166" s="15"/>
      <c r="G166" s="15"/>
    </row>
    <row r="167" spans="1:8" x14ac:dyDescent="0.15">
      <c r="A167" s="32" t="s">
        <v>186</v>
      </c>
      <c r="C167" s="3"/>
      <c r="D167" s="14" t="s">
        <v>187</v>
      </c>
      <c r="E167" s="31">
        <v>7.5</v>
      </c>
      <c r="F167" s="31"/>
    </row>
    <row r="168" spans="1:8" s="37" customFormat="1" ht="24" customHeight="1" x14ac:dyDescent="0.15">
      <c r="A168" s="34" t="s">
        <v>15</v>
      </c>
      <c r="B168" s="120" t="s">
        <v>49</v>
      </c>
      <c r="C168" s="120"/>
      <c r="D168" s="1" t="s">
        <v>153</v>
      </c>
      <c r="E168" s="16" t="s">
        <v>50</v>
      </c>
      <c r="F168" s="9" t="s">
        <v>19</v>
      </c>
      <c r="G168" s="1" t="s">
        <v>51</v>
      </c>
      <c r="H168" s="45" t="s">
        <v>20</v>
      </c>
    </row>
    <row r="169" spans="1:8" x14ac:dyDescent="0.15">
      <c r="A169" s="34" t="s">
        <v>188</v>
      </c>
      <c r="B169" s="2" t="s">
        <v>189</v>
      </c>
      <c r="C169" s="2"/>
      <c r="D169" s="1">
        <v>3.8</v>
      </c>
      <c r="E169" s="10"/>
      <c r="F169" s="1" t="str">
        <f>IF(ISNUMBER(E169),(D169*IF(E169&gt;(G169*2),G169*2,E169))/IF(ISNUMBER(#REF!),IF(#REF!&gt;0,#REF!,1),1),"")</f>
        <v/>
      </c>
      <c r="G169" s="9">
        <v>2</v>
      </c>
      <c r="H169" s="45" t="s">
        <v>54</v>
      </c>
    </row>
    <row r="170" spans="1:8" x14ac:dyDescent="0.15">
      <c r="A170" s="34" t="s">
        <v>190</v>
      </c>
      <c r="B170" s="2" t="s">
        <v>191</v>
      </c>
      <c r="C170" s="2"/>
      <c r="D170" s="1">
        <v>2</v>
      </c>
      <c r="E170" s="10"/>
      <c r="F170" s="9" t="str">
        <f>IF(ISNUMBER(E170),(D170*IF(E170&gt;(G170*2),G170*2,E170))/IF(ISNUMBER(#REF!),IF(#REF!&gt;0,#REF!,1),1),"")</f>
        <v/>
      </c>
      <c r="G170" s="9">
        <v>2</v>
      </c>
      <c r="H170" s="45" t="s">
        <v>54</v>
      </c>
    </row>
    <row r="171" spans="1:8" x14ac:dyDescent="0.15">
      <c r="A171" s="34" t="s">
        <v>192</v>
      </c>
      <c r="B171" s="2" t="s">
        <v>193</v>
      </c>
      <c r="C171" s="2"/>
      <c r="D171" s="1">
        <v>1.5</v>
      </c>
      <c r="E171" s="10"/>
      <c r="F171" s="9" t="str">
        <f>IF(ISNUMBER(E171),(D171*IF(E171&gt;(G171*2),G171*2,E171))/IF(ISNUMBER(#REF!),IF(#REF!&gt;0,#REF!,1),1),"")</f>
        <v/>
      </c>
      <c r="G171" s="9">
        <v>3</v>
      </c>
      <c r="H171" s="45" t="s">
        <v>54</v>
      </c>
    </row>
    <row r="172" spans="1:8" x14ac:dyDescent="0.15">
      <c r="A172" s="34" t="s">
        <v>194</v>
      </c>
      <c r="B172" s="2" t="s">
        <v>195</v>
      </c>
      <c r="C172" s="2"/>
      <c r="D172" s="1">
        <v>2.5</v>
      </c>
      <c r="E172" s="10"/>
      <c r="F172" s="9" t="str">
        <f>IF(ISNUMBER(E172),(D172*IF(E172&gt;(G172*2),G172*2,E172))/IF(ISNUMBER(#REF!),IF(#REF!&gt;0,#REF!,1),1),"")</f>
        <v/>
      </c>
      <c r="G172" s="9">
        <v>4</v>
      </c>
      <c r="H172" s="45" t="s">
        <v>54</v>
      </c>
    </row>
    <row r="173" spans="1:8" s="37" customFormat="1" ht="24" customHeight="1" x14ac:dyDescent="0.15">
      <c r="A173" s="34" t="s">
        <v>196</v>
      </c>
      <c r="B173" s="2" t="s">
        <v>197</v>
      </c>
      <c r="C173" s="2"/>
      <c r="D173" s="1">
        <v>3</v>
      </c>
      <c r="E173" s="10"/>
      <c r="F173" s="9" t="str">
        <f>IF(ISNUMBER(E173),(D173*E173)/IF(ISNUMBER(#REF!),IF(#REF!&gt;0,#REF!,1),1),"")</f>
        <v/>
      </c>
      <c r="G173" s="9"/>
      <c r="H173" s="45" t="s">
        <v>54</v>
      </c>
    </row>
    <row r="174" spans="1:8" s="37" customFormat="1" ht="24" customHeight="1" x14ac:dyDescent="0.15">
      <c r="A174" s="34" t="s">
        <v>198</v>
      </c>
      <c r="B174" s="2" t="s">
        <v>199</v>
      </c>
      <c r="C174" s="2"/>
      <c r="D174" s="1">
        <v>2</v>
      </c>
      <c r="E174" s="10"/>
      <c r="F174" s="9" t="str">
        <f>IF(ISNUMBER(E174),(D174*E174)/IF(ISNUMBER(#REF!),IF(#REF!&gt;0,#REF!,1),1),"")</f>
        <v/>
      </c>
      <c r="G174" s="9"/>
      <c r="H174" s="45" t="s">
        <v>54</v>
      </c>
    </row>
    <row r="175" spans="1:8" s="37" customFormat="1" ht="24" customHeight="1" x14ac:dyDescent="0.15">
      <c r="A175" s="34" t="s">
        <v>200</v>
      </c>
      <c r="B175" s="2" t="s">
        <v>201</v>
      </c>
      <c r="C175" s="2"/>
      <c r="D175" s="1">
        <v>1</v>
      </c>
      <c r="E175" s="10"/>
      <c r="F175" s="9" t="str">
        <f>IF(ISNUMBER(E175),(D175*E175)/IF(ISNUMBER(#REF!),IF(#REF!&gt;0,#REF!,1),1),"")</f>
        <v/>
      </c>
      <c r="G175" s="9"/>
      <c r="H175" s="45" t="s">
        <v>54</v>
      </c>
    </row>
    <row r="176" spans="1:8" s="37" customFormat="1" ht="36" customHeight="1" x14ac:dyDescent="0.15">
      <c r="A176" s="34" t="s">
        <v>202</v>
      </c>
      <c r="B176" s="2" t="s">
        <v>203</v>
      </c>
      <c r="C176" s="2"/>
      <c r="D176" s="1">
        <v>1</v>
      </c>
      <c r="E176" s="10"/>
      <c r="F176" s="9" t="str">
        <f>IF(ISNUMBER(E176),(D176*E176)/IF(ISNUMBER(#REF!),IF(#REF!&gt;0,#REF!,1),1),"")</f>
        <v/>
      </c>
      <c r="G176" s="9"/>
      <c r="H176" s="45" t="s">
        <v>54</v>
      </c>
    </row>
    <row r="177" spans="1:8" s="37" customFormat="1" ht="24" customHeight="1" x14ac:dyDescent="0.15">
      <c r="A177" s="34" t="s">
        <v>204</v>
      </c>
      <c r="B177" s="2" t="s">
        <v>205</v>
      </c>
      <c r="C177" s="2"/>
      <c r="D177" s="1">
        <v>1</v>
      </c>
      <c r="E177" s="10"/>
      <c r="F177" s="9" t="str">
        <f>IF(ISNUMBER(E177),(D177*E177)/IF(ISNUMBER(#REF!),IF(#REF!&gt;0,#REF!,1),1),"")</f>
        <v/>
      </c>
      <c r="G177" s="9"/>
      <c r="H177" s="45" t="s">
        <v>54</v>
      </c>
    </row>
    <row r="178" spans="1:8" ht="12" x14ac:dyDescent="0.15">
      <c r="A178" s="53"/>
      <c r="B178" s="110" t="s">
        <v>36</v>
      </c>
      <c r="C178" s="110"/>
      <c r="D178" s="31"/>
      <c r="E178" s="31"/>
      <c r="F178" s="31">
        <f>IF(SUM(F169:F177)&gt;E167,E167,SUM(F169:F177))</f>
        <v>0</v>
      </c>
      <c r="G178" s="31"/>
    </row>
    <row r="179" spans="1:8" ht="12" x14ac:dyDescent="0.15">
      <c r="B179" s="30"/>
      <c r="C179" s="30"/>
      <c r="D179" s="31"/>
      <c r="E179" s="31"/>
      <c r="F179" s="31"/>
    </row>
    <row r="180" spans="1:8" x14ac:dyDescent="0.15">
      <c r="A180" s="32" t="s">
        <v>206</v>
      </c>
      <c r="C180" s="32"/>
      <c r="D180" s="43" t="s">
        <v>13</v>
      </c>
      <c r="E180" s="56">
        <v>7.5</v>
      </c>
      <c r="F180" s="31"/>
    </row>
    <row r="181" spans="1:8" s="37" customFormat="1" ht="24" customHeight="1" x14ac:dyDescent="0.15">
      <c r="A181" s="34" t="s">
        <v>15</v>
      </c>
      <c r="B181" s="101" t="s">
        <v>152</v>
      </c>
      <c r="C181" s="101"/>
      <c r="D181" s="1" t="s">
        <v>17</v>
      </c>
      <c r="E181" s="1" t="s">
        <v>50</v>
      </c>
      <c r="F181" s="1" t="s">
        <v>19</v>
      </c>
      <c r="G181" s="1" t="s">
        <v>51</v>
      </c>
      <c r="H181" s="45" t="s">
        <v>20</v>
      </c>
    </row>
    <row r="182" spans="1:8" s="37" customFormat="1" ht="24" customHeight="1" x14ac:dyDescent="0.15">
      <c r="A182" s="34" t="s">
        <v>207</v>
      </c>
      <c r="B182" s="138" t="s">
        <v>208</v>
      </c>
      <c r="C182" s="138"/>
      <c r="D182" s="48">
        <v>1</v>
      </c>
      <c r="E182" s="47"/>
      <c r="F182" s="1" t="str">
        <f>IF(ISNUMBER(E182),(D182*IF(E182&gt;(G182*2),G182*2,E182))/IF(ISNUMBER(#REF!),IF(#REF!&gt;0,#REF!,1),1),"")</f>
        <v/>
      </c>
      <c r="G182" s="9">
        <v>2</v>
      </c>
      <c r="H182" s="45" t="s">
        <v>54</v>
      </c>
    </row>
    <row r="183" spans="1:8" x14ac:dyDescent="0.15">
      <c r="A183" s="34" t="s">
        <v>209</v>
      </c>
      <c r="B183" s="138" t="s">
        <v>210</v>
      </c>
      <c r="C183" s="138"/>
      <c r="D183" s="48">
        <v>3</v>
      </c>
      <c r="E183" s="10"/>
      <c r="F183" s="1" t="str">
        <f>IF(ISNUMBER(E183),(D183*IF(E183&gt;(G183*2),G183*2,E183))/IF(ISNUMBER(#REF!),IF(#REF!&gt;0,#REF!,1),1),"")</f>
        <v/>
      </c>
      <c r="G183" s="9">
        <v>1</v>
      </c>
      <c r="H183" s="16" t="s">
        <v>54</v>
      </c>
    </row>
    <row r="184" spans="1:8" x14ac:dyDescent="0.15">
      <c r="A184" s="34" t="s">
        <v>211</v>
      </c>
      <c r="B184" s="138" t="s">
        <v>212</v>
      </c>
      <c r="C184" s="138"/>
      <c r="D184" s="48">
        <v>5</v>
      </c>
      <c r="E184" s="10"/>
      <c r="F184" s="1" t="str">
        <f>IF(ISNUMBER(E184),(D184*IF(E184&gt;(G184*2),G184*2,E184))/IF(ISNUMBER(#REF!),IF(#REF!&gt;0,#REF!,1),1),"")</f>
        <v/>
      </c>
      <c r="G184" s="9">
        <v>1</v>
      </c>
      <c r="H184" s="16" t="s">
        <v>54</v>
      </c>
    </row>
    <row r="185" spans="1:8" ht="12" x14ac:dyDescent="0.15">
      <c r="A185" s="53"/>
      <c r="B185" s="110" t="s">
        <v>36</v>
      </c>
      <c r="C185" s="110"/>
      <c r="D185" s="15"/>
      <c r="E185" s="15"/>
      <c r="F185" s="15">
        <f>IF(SUM(F182:F184)&gt;E180,E180,SUM(F182:F184))</f>
        <v>0</v>
      </c>
      <c r="G185" s="15"/>
      <c r="H185" s="6"/>
    </row>
    <row r="186" spans="1:8" ht="12" x14ac:dyDescent="0.15">
      <c r="A186" s="53"/>
      <c r="B186" s="30"/>
      <c r="C186" s="30"/>
      <c r="D186" s="15"/>
      <c r="E186" s="15"/>
      <c r="F186" s="15"/>
      <c r="G186" s="15"/>
      <c r="H186" s="6"/>
    </row>
    <row r="187" spans="1:8" ht="12" x14ac:dyDescent="0.15">
      <c r="A187" s="19" t="s">
        <v>213</v>
      </c>
      <c r="B187" s="20"/>
      <c r="C187" s="20">
        <f>IF((F185+F178)&gt;E165,E165,F185+F178)</f>
        <v>0</v>
      </c>
      <c r="D187" s="15"/>
      <c r="E187" s="15"/>
      <c r="F187" s="15"/>
      <c r="G187" s="15"/>
      <c r="H187" s="6"/>
    </row>
    <row r="188" spans="1:8" ht="12" x14ac:dyDescent="0.15">
      <c r="B188" s="30"/>
      <c r="C188" s="30"/>
      <c r="D188" s="31"/>
      <c r="E188" s="31"/>
      <c r="F188" s="31"/>
    </row>
    <row r="189" spans="1:8" ht="12" x14ac:dyDescent="0.15">
      <c r="A189" s="60" t="s">
        <v>214</v>
      </c>
      <c r="B189" s="39"/>
      <c r="C189" s="61" t="s">
        <v>13</v>
      </c>
      <c r="D189" s="12">
        <f>F245</f>
        <v>25</v>
      </c>
      <c r="E189" s="60"/>
      <c r="F189" s="60"/>
      <c r="G189" s="60"/>
      <c r="H189" s="60"/>
    </row>
    <row r="190" spans="1:8" s="6" customFormat="1" ht="12" hidden="1" x14ac:dyDescent="0.15">
      <c r="A190" s="8"/>
      <c r="C190" s="8"/>
      <c r="D190" s="8"/>
      <c r="E190" s="8"/>
      <c r="F190" s="8"/>
      <c r="G190" s="8"/>
      <c r="H190" s="8"/>
    </row>
    <row r="191" spans="1:8" s="6" customFormat="1" x14ac:dyDescent="0.15">
      <c r="A191" s="21" t="s">
        <v>215</v>
      </c>
      <c r="C191" s="18"/>
      <c r="D191" s="43" t="s">
        <v>13</v>
      </c>
      <c r="E191" s="56">
        <v>10</v>
      </c>
      <c r="F191" s="36"/>
      <c r="G191" s="36"/>
      <c r="H191" s="36"/>
    </row>
    <row r="192" spans="1:8" s="37" customFormat="1" ht="24" customHeight="1" x14ac:dyDescent="0.15">
      <c r="A192" s="34" t="s">
        <v>15</v>
      </c>
      <c r="B192" s="101" t="s">
        <v>152</v>
      </c>
      <c r="C192" s="101"/>
      <c r="D192" s="9" t="s">
        <v>17</v>
      </c>
      <c r="E192" s="11" t="s">
        <v>50</v>
      </c>
      <c r="F192" s="9" t="s">
        <v>19</v>
      </c>
      <c r="G192" s="1" t="s">
        <v>51</v>
      </c>
      <c r="H192" s="45" t="s">
        <v>20</v>
      </c>
    </row>
    <row r="193" spans="1:8" x14ac:dyDescent="0.15">
      <c r="A193" s="34" t="s">
        <v>216</v>
      </c>
      <c r="B193" s="114" t="s">
        <v>217</v>
      </c>
      <c r="C193" s="114"/>
      <c r="D193" s="48">
        <v>5</v>
      </c>
      <c r="E193" s="10"/>
      <c r="F193" s="9" t="str">
        <f>IF(ISNUMBER(E193),(D193*E193)/IF(ISNUMBER(#REF!),IF(#REF!&gt;0,#REF!,1),1),"")</f>
        <v/>
      </c>
      <c r="G193" s="9">
        <v>1</v>
      </c>
      <c r="H193" s="45" t="s">
        <v>43</v>
      </c>
    </row>
    <row r="194" spans="1:8" x14ac:dyDescent="0.15">
      <c r="A194" s="34" t="s">
        <v>218</v>
      </c>
      <c r="B194" s="114" t="s">
        <v>219</v>
      </c>
      <c r="C194" s="114"/>
      <c r="D194" s="48">
        <v>2</v>
      </c>
      <c r="E194" s="10"/>
      <c r="F194" s="9" t="str">
        <f>IF(ISNUMBER(E194),(D194*E194)/IF(ISNUMBER(#REF!),IF(#REF!&gt;0,#REF!,1),1),"")</f>
        <v/>
      </c>
      <c r="G194" s="9">
        <v>1</v>
      </c>
      <c r="H194" s="45" t="s">
        <v>54</v>
      </c>
    </row>
    <row r="195" spans="1:8" ht="12" customHeight="1" x14ac:dyDescent="0.15">
      <c r="A195" s="34" t="s">
        <v>220</v>
      </c>
      <c r="B195" s="114" t="s">
        <v>221</v>
      </c>
      <c r="C195" s="114"/>
      <c r="D195" s="48">
        <v>2</v>
      </c>
      <c r="E195" s="10"/>
      <c r="F195" s="9" t="str">
        <f>IF(ISNUMBER(E195),(D195*E195)/IF(ISNUMBER(#REF!),IF(#REF!&gt;0,#REF!,1),1),"")</f>
        <v/>
      </c>
      <c r="G195" s="9">
        <v>1</v>
      </c>
      <c r="H195" s="45" t="s">
        <v>222</v>
      </c>
    </row>
    <row r="196" spans="1:8" ht="26" x14ac:dyDescent="0.15">
      <c r="A196" s="34" t="s">
        <v>223</v>
      </c>
      <c r="B196" s="114" t="s">
        <v>224</v>
      </c>
      <c r="C196" s="114"/>
      <c r="D196" s="48">
        <v>2</v>
      </c>
      <c r="E196" s="10"/>
      <c r="F196" s="9" t="str">
        <f>IF(ISNUMBER(E196),(D196*E196)/IF(ISNUMBER(#REF!),IF(#REF!&gt;0,#REF!,1),1),"")</f>
        <v/>
      </c>
      <c r="G196" s="9">
        <v>1</v>
      </c>
      <c r="H196" s="45" t="s">
        <v>225</v>
      </c>
    </row>
    <row r="197" spans="1:8" s="37" customFormat="1" ht="29.25" customHeight="1" x14ac:dyDescent="0.15">
      <c r="A197" s="34" t="s">
        <v>226</v>
      </c>
      <c r="B197" s="114" t="s">
        <v>227</v>
      </c>
      <c r="C197" s="114"/>
      <c r="D197" s="48">
        <v>3.5</v>
      </c>
      <c r="E197" s="10"/>
      <c r="F197" s="9" t="str">
        <f>IF(ISNUMBER(E197),D197*IF(E197&gt;(G197*2),G197*2,E197),"")</f>
        <v/>
      </c>
      <c r="G197" s="9">
        <v>1</v>
      </c>
      <c r="H197" s="45" t="s">
        <v>54</v>
      </c>
    </row>
    <row r="198" spans="1:8" s="37" customFormat="1" ht="36" customHeight="1" x14ac:dyDescent="0.15">
      <c r="A198" s="34" t="s">
        <v>228</v>
      </c>
      <c r="B198" s="114" t="s">
        <v>229</v>
      </c>
      <c r="C198" s="114"/>
      <c r="D198" s="48">
        <v>4.5</v>
      </c>
      <c r="E198" s="10"/>
      <c r="F198" s="9" t="str">
        <f>IF(ISNUMBER(E198),D198*IF(E198&gt;(G198*2),G198*2,E198),"")</f>
        <v/>
      </c>
      <c r="G198" s="9">
        <v>1</v>
      </c>
      <c r="H198" s="45" t="s">
        <v>54</v>
      </c>
    </row>
    <row r="199" spans="1:8" s="37" customFormat="1" ht="35.25" customHeight="1" x14ac:dyDescent="0.15">
      <c r="A199" s="34" t="s">
        <v>230</v>
      </c>
      <c r="B199" s="115" t="s">
        <v>231</v>
      </c>
      <c r="C199" s="115"/>
      <c r="D199" s="57">
        <v>5</v>
      </c>
      <c r="E199" s="10"/>
      <c r="F199" s="9" t="str">
        <f>IF(ISNUMBER(E199),D199*IF(E199&gt;(G199*2),G199*2,E199),"")</f>
        <v/>
      </c>
      <c r="G199" s="9">
        <v>1</v>
      </c>
      <c r="H199" s="45" t="s">
        <v>54</v>
      </c>
    </row>
    <row r="200" spans="1:8" ht="12" x14ac:dyDescent="0.15">
      <c r="A200" s="53"/>
      <c r="B200" s="144" t="s">
        <v>36</v>
      </c>
      <c r="C200" s="144"/>
      <c r="D200" s="15"/>
      <c r="E200" s="15"/>
      <c r="F200" s="15">
        <f>IF(SUM(F193:F199)&gt;E191,E191,SUM(F193:F199))</f>
        <v>0</v>
      </c>
      <c r="G200" s="31"/>
    </row>
    <row r="201" spans="1:8" ht="12" x14ac:dyDescent="0.15">
      <c r="A201" s="53"/>
      <c r="B201" s="18"/>
      <c r="C201" s="18"/>
      <c r="D201" s="15"/>
      <c r="E201" s="15"/>
      <c r="F201" s="15"/>
      <c r="G201" s="31"/>
    </row>
    <row r="202" spans="1:8" x14ac:dyDescent="0.15">
      <c r="A202" s="21" t="s">
        <v>232</v>
      </c>
      <c r="B202" s="18"/>
      <c r="C202" s="18"/>
      <c r="D202" s="43" t="s">
        <v>13</v>
      </c>
      <c r="E202" s="56">
        <v>15</v>
      </c>
      <c r="F202" s="15"/>
      <c r="G202" s="31"/>
    </row>
    <row r="203" spans="1:8" s="37" customFormat="1" ht="24" customHeight="1" x14ac:dyDescent="0.15">
      <c r="A203" s="24" t="s">
        <v>15</v>
      </c>
      <c r="B203" s="101" t="s">
        <v>152</v>
      </c>
      <c r="C203" s="101"/>
      <c r="D203" s="9" t="s">
        <v>17</v>
      </c>
      <c r="E203" s="9" t="s">
        <v>50</v>
      </c>
      <c r="F203" s="9" t="s">
        <v>19</v>
      </c>
      <c r="G203" s="9" t="s">
        <v>51</v>
      </c>
      <c r="H203" s="16" t="s">
        <v>20</v>
      </c>
    </row>
    <row r="204" spans="1:8" x14ac:dyDescent="0.15">
      <c r="A204" s="24" t="s">
        <v>233</v>
      </c>
      <c r="B204" s="145" t="s">
        <v>234</v>
      </c>
      <c r="C204" s="145"/>
      <c r="D204" s="48">
        <v>1</v>
      </c>
      <c r="E204" s="10"/>
      <c r="F204" s="9" t="str">
        <f t="shared" ref="F204:F210" si="7">IF(ISNUMBER(E204),D204*IF(E204&gt;(G204*2),G204*2,E204),"")</f>
        <v/>
      </c>
      <c r="G204" s="9">
        <v>2</v>
      </c>
      <c r="H204" s="16" t="s">
        <v>54</v>
      </c>
    </row>
    <row r="205" spans="1:8" x14ac:dyDescent="0.15">
      <c r="A205" s="24" t="s">
        <v>235</v>
      </c>
      <c r="B205" s="145" t="s">
        <v>236</v>
      </c>
      <c r="C205" s="145"/>
      <c r="D205" s="48">
        <v>0.5</v>
      </c>
      <c r="E205" s="10"/>
      <c r="F205" s="9" t="str">
        <f t="shared" si="7"/>
        <v/>
      </c>
      <c r="G205" s="9">
        <v>2</v>
      </c>
      <c r="H205" s="16" t="s">
        <v>54</v>
      </c>
    </row>
    <row r="206" spans="1:8" x14ac:dyDescent="0.15">
      <c r="A206" s="24" t="s">
        <v>237</v>
      </c>
      <c r="B206" s="145" t="s">
        <v>238</v>
      </c>
      <c r="C206" s="145"/>
      <c r="D206" s="48">
        <v>1</v>
      </c>
      <c r="E206" s="10"/>
      <c r="F206" s="9" t="str">
        <f t="shared" si="7"/>
        <v/>
      </c>
      <c r="G206" s="9">
        <v>2</v>
      </c>
      <c r="H206" s="16" t="s">
        <v>54</v>
      </c>
    </row>
    <row r="207" spans="1:8" x14ac:dyDescent="0.15">
      <c r="A207" s="24" t="s">
        <v>239</v>
      </c>
      <c r="B207" s="145" t="s">
        <v>240</v>
      </c>
      <c r="C207" s="145"/>
      <c r="D207" s="48">
        <v>0.5</v>
      </c>
      <c r="E207" s="10"/>
      <c r="F207" s="9" t="str">
        <f t="shared" si="7"/>
        <v/>
      </c>
      <c r="G207" s="9">
        <v>2</v>
      </c>
      <c r="H207" s="16" t="s">
        <v>54</v>
      </c>
    </row>
    <row r="208" spans="1:8" x14ac:dyDescent="0.15">
      <c r="A208" s="24" t="s">
        <v>241</v>
      </c>
      <c r="B208" s="145" t="s">
        <v>242</v>
      </c>
      <c r="C208" s="145"/>
      <c r="D208" s="48">
        <v>1</v>
      </c>
      <c r="E208" s="10"/>
      <c r="F208" s="9" t="str">
        <f t="shared" si="7"/>
        <v/>
      </c>
      <c r="G208" s="9">
        <v>2</v>
      </c>
      <c r="H208" s="16" t="s">
        <v>54</v>
      </c>
    </row>
    <row r="209" spans="1:8" x14ac:dyDescent="0.15">
      <c r="A209" s="24" t="s">
        <v>243</v>
      </c>
      <c r="B209" s="145" t="s">
        <v>244</v>
      </c>
      <c r="C209" s="145"/>
      <c r="D209" s="48">
        <v>0.5</v>
      </c>
      <c r="E209" s="10"/>
      <c r="F209" s="9" t="str">
        <f t="shared" si="7"/>
        <v/>
      </c>
      <c r="G209" s="9">
        <v>2</v>
      </c>
      <c r="H209" s="16" t="s">
        <v>54</v>
      </c>
    </row>
    <row r="210" spans="1:8" x14ac:dyDescent="0.15">
      <c r="A210" s="24" t="s">
        <v>245</v>
      </c>
      <c r="B210" s="145" t="s">
        <v>246</v>
      </c>
      <c r="C210" s="145"/>
      <c r="D210" s="48">
        <v>0.5</v>
      </c>
      <c r="E210" s="10"/>
      <c r="F210" s="9" t="str">
        <f t="shared" si="7"/>
        <v/>
      </c>
      <c r="G210" s="9">
        <v>2</v>
      </c>
      <c r="H210" s="16" t="s">
        <v>54</v>
      </c>
    </row>
    <row r="211" spans="1:8" ht="12" x14ac:dyDescent="0.15">
      <c r="A211" s="53"/>
      <c r="B211" s="110" t="s">
        <v>36</v>
      </c>
      <c r="C211" s="110"/>
      <c r="D211" s="31"/>
      <c r="E211" s="31"/>
      <c r="F211" s="31">
        <f>IF(SUM(F204:F210)&gt;E202,E202,SUM(F204:F210))</f>
        <v>0</v>
      </c>
      <c r="G211" s="31"/>
    </row>
    <row r="212" spans="1:8" ht="12" x14ac:dyDescent="0.15">
      <c r="A212" s="53"/>
      <c r="B212" s="30"/>
      <c r="C212" s="30"/>
      <c r="D212" s="31"/>
      <c r="E212" s="31"/>
      <c r="F212" s="31"/>
      <c r="G212" s="31"/>
    </row>
    <row r="213" spans="1:8" ht="12" x14ac:dyDescent="0.15">
      <c r="A213" s="19" t="s">
        <v>247</v>
      </c>
      <c r="B213" s="20"/>
      <c r="C213" s="20">
        <f>IF((F211+F200)&gt;D189,D189,F211+F200)</f>
        <v>0</v>
      </c>
      <c r="D213" s="31"/>
      <c r="E213" s="31"/>
      <c r="F213" s="31"/>
      <c r="G213" s="31"/>
    </row>
    <row r="214" spans="1:8" s="6" customFormat="1" ht="12" x14ac:dyDescent="0.15">
      <c r="A214" s="8"/>
      <c r="D214" s="15"/>
      <c r="E214" s="15"/>
      <c r="F214" s="15"/>
      <c r="G214" s="15"/>
    </row>
    <row r="215" spans="1:8" s="6" customFormat="1" ht="12" x14ac:dyDescent="0.15">
      <c r="A215" s="60" t="s">
        <v>248</v>
      </c>
      <c r="B215" s="60"/>
      <c r="C215" s="60"/>
      <c r="D215" s="60"/>
      <c r="E215" s="60" t="s">
        <v>13</v>
      </c>
      <c r="F215" s="35">
        <f>F246</f>
        <v>15</v>
      </c>
      <c r="G215" s="3"/>
    </row>
    <row r="216" spans="1:8" s="6" customFormat="1" ht="12" customHeight="1" x14ac:dyDescent="0.15">
      <c r="A216" s="144" t="s">
        <v>249</v>
      </c>
      <c r="B216" s="144"/>
      <c r="C216" s="144"/>
      <c r="D216" s="144"/>
      <c r="E216" s="144"/>
      <c r="F216" s="144"/>
      <c r="G216" s="144"/>
      <c r="H216" s="144"/>
    </row>
    <row r="217" spans="1:8" s="6" customFormat="1" ht="24.75" customHeight="1" x14ac:dyDescent="0.15">
      <c r="A217" s="9" t="s">
        <v>15</v>
      </c>
      <c r="B217" s="17" t="s">
        <v>152</v>
      </c>
      <c r="C217" s="9" t="s">
        <v>17</v>
      </c>
      <c r="D217" s="9" t="s">
        <v>250</v>
      </c>
      <c r="E217" s="9" t="s">
        <v>19</v>
      </c>
      <c r="F217" s="16" t="s">
        <v>20</v>
      </c>
      <c r="G217" s="1" t="s">
        <v>251</v>
      </c>
    </row>
    <row r="218" spans="1:8" s="6" customFormat="1" ht="36" customHeight="1" x14ac:dyDescent="0.15">
      <c r="A218" s="9" t="s">
        <v>252</v>
      </c>
      <c r="B218" s="2" t="s">
        <v>253</v>
      </c>
      <c r="C218" s="9">
        <v>2</v>
      </c>
      <c r="D218" s="10"/>
      <c r="E218" s="9" t="str">
        <f t="shared" ref="E218:E226" si="8">IF(ISNUMBER(D218),C218*D218,"")</f>
        <v/>
      </c>
      <c r="F218" s="16" t="s">
        <v>54</v>
      </c>
      <c r="G218" s="141" t="s">
        <v>254</v>
      </c>
    </row>
    <row r="219" spans="1:8" s="6" customFormat="1" ht="69.75" customHeight="1" x14ac:dyDescent="0.15">
      <c r="A219" s="9" t="s">
        <v>255</v>
      </c>
      <c r="B219" s="2" t="s">
        <v>256</v>
      </c>
      <c r="C219" s="9">
        <v>2</v>
      </c>
      <c r="D219" s="10"/>
      <c r="E219" s="9" t="str">
        <f t="shared" si="8"/>
        <v/>
      </c>
      <c r="F219" s="16" t="s">
        <v>54</v>
      </c>
      <c r="G219" s="142"/>
    </row>
    <row r="220" spans="1:8" s="6" customFormat="1" ht="36" customHeight="1" x14ac:dyDescent="0.15">
      <c r="A220" s="9" t="s">
        <v>257</v>
      </c>
      <c r="B220" s="2" t="s">
        <v>258</v>
      </c>
      <c r="C220" s="9">
        <v>1</v>
      </c>
      <c r="D220" s="10"/>
      <c r="E220" s="9" t="str">
        <f t="shared" si="8"/>
        <v/>
      </c>
      <c r="F220" s="16" t="s">
        <v>54</v>
      </c>
      <c r="G220" s="142"/>
    </row>
    <row r="221" spans="1:8" s="6" customFormat="1" ht="36" customHeight="1" x14ac:dyDescent="0.15">
      <c r="A221" s="9" t="s">
        <v>259</v>
      </c>
      <c r="B221" s="2" t="s">
        <v>260</v>
      </c>
      <c r="C221" s="9">
        <v>2</v>
      </c>
      <c r="D221" s="10"/>
      <c r="E221" s="9" t="str">
        <f t="shared" si="8"/>
        <v/>
      </c>
      <c r="F221" s="16" t="s">
        <v>54</v>
      </c>
      <c r="G221" s="142"/>
    </row>
    <row r="222" spans="1:8" s="6" customFormat="1" ht="36" customHeight="1" x14ac:dyDescent="0.15">
      <c r="A222" s="9" t="s">
        <v>261</v>
      </c>
      <c r="B222" s="2" t="s">
        <v>262</v>
      </c>
      <c r="C222" s="9">
        <v>1</v>
      </c>
      <c r="D222" s="10"/>
      <c r="E222" s="9" t="str">
        <f t="shared" si="8"/>
        <v/>
      </c>
      <c r="F222" s="16" t="s">
        <v>54</v>
      </c>
      <c r="G222" s="142"/>
    </row>
    <row r="223" spans="1:8" s="6" customFormat="1" ht="48" customHeight="1" x14ac:dyDescent="0.15">
      <c r="A223" s="9" t="s">
        <v>263</v>
      </c>
      <c r="B223" s="2" t="s">
        <v>264</v>
      </c>
      <c r="C223" s="9">
        <v>1.5</v>
      </c>
      <c r="D223" s="10"/>
      <c r="E223" s="9" t="str">
        <f t="shared" si="8"/>
        <v/>
      </c>
      <c r="F223" s="16" t="s">
        <v>54</v>
      </c>
      <c r="G223" s="142"/>
    </row>
    <row r="224" spans="1:8" s="6" customFormat="1" ht="24" customHeight="1" x14ac:dyDescent="0.15">
      <c r="A224" s="9" t="s">
        <v>265</v>
      </c>
      <c r="B224" s="2" t="s">
        <v>266</v>
      </c>
      <c r="C224" s="9">
        <v>1</v>
      </c>
      <c r="D224" s="10"/>
      <c r="E224" s="9" t="str">
        <f t="shared" si="8"/>
        <v/>
      </c>
      <c r="F224" s="16" t="s">
        <v>54</v>
      </c>
      <c r="G224" s="142"/>
    </row>
    <row r="225" spans="1:8" s="6" customFormat="1" ht="48" customHeight="1" x14ac:dyDescent="0.15">
      <c r="A225" s="9" t="s">
        <v>267</v>
      </c>
      <c r="B225" s="2" t="s">
        <v>268</v>
      </c>
      <c r="C225" s="9">
        <v>1</v>
      </c>
      <c r="D225" s="10"/>
      <c r="E225" s="9" t="str">
        <f t="shared" si="8"/>
        <v/>
      </c>
      <c r="F225" s="16" t="s">
        <v>54</v>
      </c>
      <c r="G225" s="142"/>
    </row>
    <row r="226" spans="1:8" s="6" customFormat="1" ht="36" customHeight="1" x14ac:dyDescent="0.15">
      <c r="A226" s="9" t="s">
        <v>269</v>
      </c>
      <c r="B226" s="2" t="s">
        <v>270</v>
      </c>
      <c r="C226" s="9">
        <v>2.5</v>
      </c>
      <c r="D226" s="10"/>
      <c r="E226" s="9" t="str">
        <f t="shared" si="8"/>
        <v/>
      </c>
      <c r="F226" s="16" t="s">
        <v>54</v>
      </c>
      <c r="G226" s="143"/>
    </row>
    <row r="227" spans="1:8" s="6" customFormat="1" ht="12" x14ac:dyDescent="0.15">
      <c r="A227" s="8"/>
      <c r="E227" s="15">
        <f>IF(SUM(E218:E226)&gt;=F215,F215,SUM(E218:E226))</f>
        <v>0</v>
      </c>
    </row>
    <row r="228" spans="1:8" s="6" customFormat="1" ht="12" x14ac:dyDescent="0.15">
      <c r="A228" s="19" t="s">
        <v>271</v>
      </c>
      <c r="B228" s="20"/>
      <c r="C228" s="20">
        <f>IF(E227&gt;F215,F215,E227)</f>
        <v>0</v>
      </c>
      <c r="E228" s="15"/>
    </row>
    <row r="229" spans="1:8" ht="12" x14ac:dyDescent="0.15">
      <c r="A229" s="53"/>
      <c r="B229" s="18"/>
      <c r="C229" s="18"/>
      <c r="D229" s="15"/>
      <c r="E229" s="15"/>
      <c r="F229" s="15"/>
      <c r="G229" s="31"/>
    </row>
    <row r="230" spans="1:8" s="6" customFormat="1" ht="12" x14ac:dyDescent="0.15">
      <c r="A230" s="60" t="s">
        <v>272</v>
      </c>
      <c r="B230" s="60"/>
      <c r="C230" s="60"/>
      <c r="D230" s="60"/>
      <c r="E230" s="60" t="s">
        <v>273</v>
      </c>
      <c r="F230" s="35">
        <f>F247</f>
        <v>3</v>
      </c>
    </row>
    <row r="231" spans="1:8" s="6" customFormat="1" ht="12" x14ac:dyDescent="0.15">
      <c r="A231" s="8" t="s">
        <v>274</v>
      </c>
      <c r="D231" s="15"/>
      <c r="E231" s="15"/>
    </row>
    <row r="232" spans="1:8" s="6" customFormat="1" ht="12" customHeight="1" x14ac:dyDescent="0.15">
      <c r="A232" s="22" t="s">
        <v>15</v>
      </c>
      <c r="B232" s="23" t="s">
        <v>152</v>
      </c>
      <c r="C232" s="22" t="s">
        <v>17</v>
      </c>
      <c r="D232" s="22" t="s">
        <v>275</v>
      </c>
      <c r="E232" s="22" t="s">
        <v>19</v>
      </c>
      <c r="F232" s="154" t="s">
        <v>20</v>
      </c>
      <c r="G232" s="154"/>
      <c r="H232" s="154"/>
    </row>
    <row r="233" spans="1:8" s="7" customFormat="1" ht="211" customHeight="1" x14ac:dyDescent="0.15">
      <c r="A233" s="24" t="s">
        <v>276</v>
      </c>
      <c r="B233" s="25" t="s">
        <v>323</v>
      </c>
      <c r="C233" s="24">
        <v>1</v>
      </c>
      <c r="D233" s="33"/>
      <c r="E233" s="24" t="str">
        <f>IF(ISNUMBER(D233),C233*D233,"")</f>
        <v/>
      </c>
      <c r="F233" s="150" t="s">
        <v>320</v>
      </c>
      <c r="G233" s="150"/>
      <c r="H233" s="150"/>
    </row>
    <row r="234" spans="1:8" s="6" customFormat="1" ht="40.5" customHeight="1" x14ac:dyDescent="0.15">
      <c r="A234" s="151" t="s">
        <v>281</v>
      </c>
      <c r="B234" s="151"/>
      <c r="C234" s="151"/>
      <c r="D234" s="151"/>
      <c r="E234" s="15">
        <f>IF(SUM(E233:E233)&gt;=F230,F230,SUM(E233:E233))</f>
        <v>0</v>
      </c>
    </row>
    <row r="235" spans="1:8" s="6" customFormat="1" ht="27" customHeight="1" x14ac:dyDescent="0.15">
      <c r="A235" s="152"/>
      <c r="B235" s="152"/>
      <c r="C235" s="152"/>
      <c r="D235" s="152"/>
      <c r="E235" s="15"/>
    </row>
    <row r="236" spans="1:8" s="6" customFormat="1" ht="12" x14ac:dyDescent="0.15">
      <c r="A236" s="19" t="s">
        <v>282</v>
      </c>
      <c r="B236" s="20"/>
      <c r="C236" s="20">
        <f>E234</f>
        <v>0</v>
      </c>
      <c r="D236" s="15"/>
      <c r="E236" s="15"/>
    </row>
    <row r="237" spans="1:8" ht="12" hidden="1" x14ac:dyDescent="0.15">
      <c r="A237" s="42"/>
      <c r="B237" s="18"/>
      <c r="C237" s="18"/>
      <c r="D237" s="15"/>
      <c r="E237" s="15"/>
      <c r="F237" s="15"/>
      <c r="G237" s="31"/>
    </row>
    <row r="238" spans="1:8" x14ac:dyDescent="0.15">
      <c r="A238" s="42"/>
      <c r="B238" s="26" t="s">
        <v>283</v>
      </c>
      <c r="E238" s="15"/>
      <c r="F238" s="15"/>
    </row>
    <row r="239" spans="1:8" x14ac:dyDescent="0.15">
      <c r="A239" s="42"/>
      <c r="B239" s="67" t="s">
        <v>15</v>
      </c>
      <c r="C239" s="147" t="s">
        <v>284</v>
      </c>
      <c r="D239" s="147"/>
      <c r="E239" s="147"/>
      <c r="F239" s="68" t="s">
        <v>285</v>
      </c>
      <c r="G239" s="68" t="s">
        <v>286</v>
      </c>
    </row>
    <row r="240" spans="1:8" ht="12" hidden="1" x14ac:dyDescent="0.15">
      <c r="A240" s="42"/>
      <c r="B240" s="69"/>
      <c r="C240" s="114"/>
      <c r="D240" s="114"/>
      <c r="E240" s="114"/>
      <c r="F240" s="9"/>
      <c r="G240" s="70"/>
    </row>
    <row r="241" spans="1:8" x14ac:dyDescent="0.15">
      <c r="A241" s="42"/>
      <c r="B241" s="69" t="s">
        <v>287</v>
      </c>
      <c r="C241" s="114" t="s">
        <v>288</v>
      </c>
      <c r="D241" s="114"/>
      <c r="E241" s="114"/>
      <c r="F241" s="9">
        <v>85</v>
      </c>
      <c r="G241" s="70">
        <f t="shared" ref="G241:G248" si="9">F241/$F$248</f>
        <v>0.40865384615384615</v>
      </c>
    </row>
    <row r="242" spans="1:8" x14ac:dyDescent="0.15">
      <c r="A242" s="42"/>
      <c r="B242" s="69" t="s">
        <v>289</v>
      </c>
      <c r="C242" s="114" t="s">
        <v>290</v>
      </c>
      <c r="D242" s="114"/>
      <c r="E242" s="114"/>
      <c r="F242" s="9">
        <v>40</v>
      </c>
      <c r="G242" s="70">
        <f t="shared" si="9"/>
        <v>0.19230769230769232</v>
      </c>
    </row>
    <row r="243" spans="1:8" x14ac:dyDescent="0.15">
      <c r="A243" s="42"/>
      <c r="B243" s="69" t="s">
        <v>291</v>
      </c>
      <c r="C243" s="114" t="s">
        <v>292</v>
      </c>
      <c r="D243" s="114"/>
      <c r="E243" s="114"/>
      <c r="F243" s="9">
        <v>25</v>
      </c>
      <c r="G243" s="70">
        <f t="shared" si="9"/>
        <v>0.1201923076923077</v>
      </c>
    </row>
    <row r="244" spans="1:8" x14ac:dyDescent="0.15">
      <c r="A244" s="42"/>
      <c r="B244" s="69" t="s">
        <v>293</v>
      </c>
      <c r="C244" s="114" t="s">
        <v>294</v>
      </c>
      <c r="D244" s="114"/>
      <c r="E244" s="114"/>
      <c r="F244" s="9">
        <v>15</v>
      </c>
      <c r="G244" s="70">
        <f t="shared" si="9"/>
        <v>7.2115384615384609E-2</v>
      </c>
    </row>
    <row r="245" spans="1:8" x14ac:dyDescent="0.15">
      <c r="A245" s="42"/>
      <c r="B245" s="69" t="s">
        <v>295</v>
      </c>
      <c r="C245" s="114" t="s">
        <v>296</v>
      </c>
      <c r="D245" s="114"/>
      <c r="E245" s="114"/>
      <c r="F245" s="9">
        <v>25</v>
      </c>
      <c r="G245" s="70">
        <f t="shared" si="9"/>
        <v>0.1201923076923077</v>
      </c>
    </row>
    <row r="246" spans="1:8" x14ac:dyDescent="0.15">
      <c r="A246" s="42"/>
      <c r="B246" s="69" t="s">
        <v>297</v>
      </c>
      <c r="C246" s="114" t="s">
        <v>298</v>
      </c>
      <c r="D246" s="114"/>
      <c r="E246" s="114"/>
      <c r="F246" s="9">
        <v>15</v>
      </c>
      <c r="G246" s="70">
        <f t="shared" si="9"/>
        <v>7.2115384615384609E-2</v>
      </c>
    </row>
    <row r="247" spans="1:8" x14ac:dyDescent="0.15">
      <c r="A247" s="42"/>
      <c r="B247" s="69" t="s">
        <v>299</v>
      </c>
      <c r="C247" s="153" t="s">
        <v>300</v>
      </c>
      <c r="D247" s="153"/>
      <c r="E247" s="153"/>
      <c r="F247" s="1">
        <v>3</v>
      </c>
      <c r="G247" s="70">
        <f t="shared" si="9"/>
        <v>1.4423076923076924E-2</v>
      </c>
    </row>
    <row r="248" spans="1:8" ht="12" x14ac:dyDescent="0.15">
      <c r="A248" s="42"/>
      <c r="B248" s="71"/>
      <c r="C248" s="72"/>
      <c r="D248" s="72"/>
      <c r="E248" s="72"/>
      <c r="F248" s="9">
        <f>SUM(F240:F247)</f>
        <v>208</v>
      </c>
      <c r="G248" s="70">
        <f t="shared" si="9"/>
        <v>1</v>
      </c>
    </row>
    <row r="249" spans="1:8" ht="94" customHeight="1" x14ac:dyDescent="0.15">
      <c r="A249" s="42"/>
      <c r="B249" s="71"/>
      <c r="C249" s="72"/>
      <c r="D249" s="72"/>
      <c r="E249" s="72"/>
      <c r="F249" s="95" t="s">
        <v>304</v>
      </c>
      <c r="G249" s="96"/>
    </row>
    <row r="250" spans="1:8" ht="12" x14ac:dyDescent="0.15">
      <c r="A250" s="42"/>
      <c r="B250" s="71"/>
      <c r="C250" s="72"/>
      <c r="D250" s="72"/>
      <c r="E250" s="72"/>
      <c r="F250" s="15"/>
      <c r="G250" s="15"/>
    </row>
    <row r="251" spans="1:8" ht="12" x14ac:dyDescent="0.15">
      <c r="A251" s="42"/>
      <c r="B251" s="27" t="s">
        <v>301</v>
      </c>
      <c r="C251" s="73"/>
      <c r="D251" s="74"/>
      <c r="E251" s="74"/>
      <c r="F251" s="148" t="s">
        <v>302</v>
      </c>
      <c r="G251" s="148"/>
      <c r="H251" s="75"/>
    </row>
    <row r="252" spans="1:8" x14ac:dyDescent="0.15">
      <c r="A252" s="42"/>
      <c r="B252" s="76" t="s">
        <v>15</v>
      </c>
      <c r="C252" s="148" t="s">
        <v>284</v>
      </c>
      <c r="D252" s="148"/>
      <c r="E252" s="148"/>
      <c r="F252" s="77" t="s">
        <v>303</v>
      </c>
      <c r="G252" s="77" t="s">
        <v>286</v>
      </c>
    </row>
    <row r="253" spans="1:8" ht="12" hidden="1" customHeight="1" x14ac:dyDescent="0.15">
      <c r="A253" s="42"/>
      <c r="B253" s="78"/>
      <c r="C253" s="149"/>
      <c r="D253" s="149"/>
      <c r="E253" s="149"/>
      <c r="F253" s="77"/>
      <c r="G253" s="79"/>
      <c r="H253" s="80"/>
    </row>
    <row r="254" spans="1:8" x14ac:dyDescent="0.15">
      <c r="A254" s="42"/>
      <c r="B254" s="78" t="s">
        <v>287</v>
      </c>
      <c r="C254" s="149" t="s">
        <v>288</v>
      </c>
      <c r="D254" s="149"/>
      <c r="E254" s="149"/>
      <c r="F254" s="77">
        <f>C103</f>
        <v>0</v>
      </c>
      <c r="G254" s="79">
        <f t="shared" ref="G254:G261" si="10">F254/F241</f>
        <v>0</v>
      </c>
      <c r="H254" s="80"/>
    </row>
    <row r="255" spans="1:8" x14ac:dyDescent="0.15">
      <c r="A255" s="42"/>
      <c r="B255" s="78" t="s">
        <v>289</v>
      </c>
      <c r="C255" s="149" t="s">
        <v>290</v>
      </c>
      <c r="D255" s="149"/>
      <c r="E255" s="149"/>
      <c r="F255" s="77">
        <f>C136</f>
        <v>0</v>
      </c>
      <c r="G255" s="79">
        <f t="shared" si="10"/>
        <v>0</v>
      </c>
      <c r="H255" s="80"/>
    </row>
    <row r="256" spans="1:8" x14ac:dyDescent="0.15">
      <c r="A256" s="42"/>
      <c r="B256" s="78" t="s">
        <v>291</v>
      </c>
      <c r="C256" s="149" t="s">
        <v>292</v>
      </c>
      <c r="D256" s="149"/>
      <c r="E256" s="149"/>
      <c r="F256" s="77">
        <f>C163</f>
        <v>0</v>
      </c>
      <c r="G256" s="79">
        <f t="shared" si="10"/>
        <v>0</v>
      </c>
      <c r="H256" s="80"/>
    </row>
    <row r="257" spans="1:9" x14ac:dyDescent="0.15">
      <c r="A257" s="42"/>
      <c r="B257" s="78" t="s">
        <v>293</v>
      </c>
      <c r="C257" s="149" t="s">
        <v>294</v>
      </c>
      <c r="D257" s="149"/>
      <c r="E257" s="149"/>
      <c r="F257" s="77">
        <f>C187</f>
        <v>0</v>
      </c>
      <c r="G257" s="79">
        <f t="shared" si="10"/>
        <v>0</v>
      </c>
      <c r="H257" s="80"/>
    </row>
    <row r="258" spans="1:9" x14ac:dyDescent="0.15">
      <c r="A258" s="42"/>
      <c r="B258" s="78" t="s">
        <v>295</v>
      </c>
      <c r="C258" s="149" t="s">
        <v>296</v>
      </c>
      <c r="D258" s="149"/>
      <c r="E258" s="149"/>
      <c r="F258" s="77">
        <f>C213</f>
        <v>0</v>
      </c>
      <c r="G258" s="79">
        <f t="shared" si="10"/>
        <v>0</v>
      </c>
      <c r="H258" s="80"/>
    </row>
    <row r="259" spans="1:9" s="37" customFormat="1" ht="21.75" customHeight="1" x14ac:dyDescent="0.15">
      <c r="A259" s="42"/>
      <c r="B259" s="78" t="s">
        <v>297</v>
      </c>
      <c r="C259" s="149" t="s">
        <v>298</v>
      </c>
      <c r="D259" s="149"/>
      <c r="E259" s="149"/>
      <c r="F259" s="77">
        <f>C228</f>
        <v>0</v>
      </c>
      <c r="G259" s="79">
        <f t="shared" si="10"/>
        <v>0</v>
      </c>
      <c r="H259" s="80"/>
    </row>
    <row r="260" spans="1:9" x14ac:dyDescent="0.15">
      <c r="A260" s="42"/>
      <c r="B260" s="78" t="s">
        <v>299</v>
      </c>
      <c r="C260" s="149" t="s">
        <v>300</v>
      </c>
      <c r="D260" s="149"/>
      <c r="E260" s="149"/>
      <c r="F260" s="77">
        <f>C236</f>
        <v>0</v>
      </c>
      <c r="G260" s="79">
        <f t="shared" si="10"/>
        <v>0</v>
      </c>
      <c r="H260" s="80"/>
    </row>
    <row r="261" spans="1:9" ht="12" x14ac:dyDescent="0.15">
      <c r="B261" s="81"/>
      <c r="C261" s="75"/>
      <c r="D261" s="82"/>
      <c r="E261" s="82"/>
      <c r="F261" s="83">
        <f>SUM(F253:F260)</f>
        <v>0</v>
      </c>
      <c r="G261" s="79">
        <f t="shared" si="10"/>
        <v>0</v>
      </c>
      <c r="H261" s="80"/>
    </row>
    <row r="262" spans="1:9" ht="12" x14ac:dyDescent="0.15">
      <c r="B262" s="81"/>
      <c r="C262" s="75"/>
      <c r="D262" s="82"/>
      <c r="E262" s="82"/>
      <c r="F262" s="84"/>
      <c r="G262" s="85"/>
      <c r="H262" s="86"/>
    </row>
    <row r="263" spans="1:9" ht="40" customHeight="1" x14ac:dyDescent="0.15">
      <c r="B263" s="94" t="s">
        <v>322</v>
      </c>
      <c r="C263" s="75"/>
      <c r="D263" s="82"/>
      <c r="E263" s="82"/>
      <c r="F263" s="84"/>
      <c r="G263" s="85"/>
      <c r="H263" s="86"/>
    </row>
    <row r="264" spans="1:9" ht="14" x14ac:dyDescent="0.15">
      <c r="B264" s="94"/>
      <c r="C264" s="75"/>
      <c r="D264" s="82"/>
      <c r="E264" s="82"/>
      <c r="F264" s="97" t="s">
        <v>305</v>
      </c>
      <c r="G264" s="98"/>
      <c r="H264" s="86"/>
    </row>
    <row r="265" spans="1:9" ht="15" x14ac:dyDescent="0.15">
      <c r="B265" s="94"/>
      <c r="C265" s="75"/>
      <c r="D265" s="82"/>
      <c r="E265" s="82"/>
      <c r="F265" s="87" t="s">
        <v>306</v>
      </c>
      <c r="G265" s="88" t="s">
        <v>307</v>
      </c>
      <c r="H265" s="86"/>
    </row>
    <row r="266" spans="1:9" ht="15" x14ac:dyDescent="0.15">
      <c r="B266" s="94"/>
      <c r="C266" s="75"/>
      <c r="D266" s="82"/>
      <c r="E266" s="82"/>
      <c r="F266" s="89" t="s">
        <v>308</v>
      </c>
      <c r="G266" s="88">
        <v>20</v>
      </c>
      <c r="H266" s="86"/>
    </row>
    <row r="267" spans="1:9" ht="15" x14ac:dyDescent="0.15">
      <c r="B267" s="94"/>
      <c r="C267" s="75"/>
      <c r="D267" s="82"/>
      <c r="E267" s="82"/>
      <c r="F267" s="89" t="s">
        <v>309</v>
      </c>
      <c r="G267" s="88">
        <v>45</v>
      </c>
      <c r="H267" s="86"/>
    </row>
    <row r="268" spans="1:9" ht="15" x14ac:dyDescent="0.15">
      <c r="B268" s="94"/>
      <c r="C268" s="75"/>
      <c r="D268" s="82"/>
      <c r="E268" s="82"/>
      <c r="F268" s="89" t="s">
        <v>310</v>
      </c>
      <c r="G268" s="88">
        <v>75</v>
      </c>
      <c r="H268" s="86"/>
    </row>
    <row r="269" spans="1:9" ht="15" x14ac:dyDescent="0.15">
      <c r="B269" s="81"/>
      <c r="C269" s="75"/>
      <c r="D269" s="82"/>
      <c r="E269" s="82"/>
      <c r="F269" s="89" t="s">
        <v>311</v>
      </c>
      <c r="G269" s="88">
        <v>105</v>
      </c>
      <c r="H269" s="86"/>
    </row>
    <row r="270" spans="1:9" ht="12" x14ac:dyDescent="0.15">
      <c r="B270" s="81"/>
      <c r="C270" s="75"/>
      <c r="D270" s="82"/>
      <c r="E270" s="82"/>
      <c r="H270" s="90"/>
      <c r="I270" s="31"/>
    </row>
    <row r="271" spans="1:9" s="6" customFormat="1" ht="12" x14ac:dyDescent="0.15">
      <c r="A271" s="3"/>
      <c r="B271" s="81"/>
      <c r="C271" s="75"/>
      <c r="D271" s="82"/>
      <c r="E271" s="82"/>
      <c r="F271" s="15"/>
      <c r="G271" s="15"/>
    </row>
    <row r="272" spans="1:9" ht="28.5" customHeight="1" x14ac:dyDescent="0.15">
      <c r="B272" s="81"/>
      <c r="C272" s="75"/>
      <c r="D272" s="82"/>
      <c r="E272" s="82"/>
    </row>
    <row r="273" spans="2:9" ht="12" x14ac:dyDescent="0.15">
      <c r="B273" s="81"/>
      <c r="C273" s="75"/>
      <c r="D273" s="82"/>
      <c r="E273" s="82"/>
      <c r="I273" s="91"/>
    </row>
    <row r="274" spans="2:9" ht="12" x14ac:dyDescent="0.15">
      <c r="B274" s="81"/>
      <c r="C274" s="75"/>
      <c r="D274" s="82"/>
      <c r="E274" s="82"/>
    </row>
    <row r="275" spans="2:9" ht="12" x14ac:dyDescent="0.15">
      <c r="B275" s="81"/>
      <c r="C275" s="75"/>
      <c r="D275" s="82"/>
      <c r="E275" s="82"/>
    </row>
    <row r="276" spans="2:9" ht="12" x14ac:dyDescent="0.15">
      <c r="B276" s="81"/>
      <c r="C276" s="75"/>
      <c r="D276" s="82"/>
      <c r="E276" s="82"/>
    </row>
    <row r="277" spans="2:9" ht="12" x14ac:dyDescent="0.15">
      <c r="B277" s="81"/>
      <c r="C277" s="75"/>
      <c r="D277" s="82"/>
      <c r="E277" s="82"/>
    </row>
  </sheetData>
  <sheetProtection selectLockedCells="1"/>
  <mergeCells count="158">
    <mergeCell ref="F84:H84"/>
    <mergeCell ref="C239:E239"/>
    <mergeCell ref="F251:G251"/>
    <mergeCell ref="C245:E245"/>
    <mergeCell ref="C260:E260"/>
    <mergeCell ref="F233:H233"/>
    <mergeCell ref="A234:D235"/>
    <mergeCell ref="C254:E254"/>
    <mergeCell ref="C255:E255"/>
    <mergeCell ref="C256:E256"/>
    <mergeCell ref="C257:E257"/>
    <mergeCell ref="C258:E258"/>
    <mergeCell ref="C259:E259"/>
    <mergeCell ref="C247:E247"/>
    <mergeCell ref="C246:E246"/>
    <mergeCell ref="C240:E240"/>
    <mergeCell ref="C252:E252"/>
    <mergeCell ref="C253:E253"/>
    <mergeCell ref="F232:H232"/>
    <mergeCell ref="C241:E241"/>
    <mergeCell ref="C242:E242"/>
    <mergeCell ref="C243:E243"/>
    <mergeCell ref="C244:E244"/>
    <mergeCell ref="B192:C192"/>
    <mergeCell ref="G218:G226"/>
    <mergeCell ref="B203:C203"/>
    <mergeCell ref="B196:C196"/>
    <mergeCell ref="B195:C195"/>
    <mergeCell ref="B193:C193"/>
    <mergeCell ref="B197:C197"/>
    <mergeCell ref="B198:C198"/>
    <mergeCell ref="B194:C194"/>
    <mergeCell ref="B199:C199"/>
    <mergeCell ref="B200:C200"/>
    <mergeCell ref="B205:C205"/>
    <mergeCell ref="B206:C206"/>
    <mergeCell ref="B204:C204"/>
    <mergeCell ref="B210:C210"/>
    <mergeCell ref="B207:C207"/>
    <mergeCell ref="B209:C209"/>
    <mergeCell ref="B211:C211"/>
    <mergeCell ref="A216:H216"/>
    <mergeCell ref="B208:C208"/>
    <mergeCell ref="B160:C160"/>
    <mergeCell ref="B161:C161"/>
    <mergeCell ref="B159:C159"/>
    <mergeCell ref="B168:C168"/>
    <mergeCell ref="B184:C184"/>
    <mergeCell ref="B183:C183"/>
    <mergeCell ref="B178:C178"/>
    <mergeCell ref="B181:C181"/>
    <mergeCell ref="B185:C185"/>
    <mergeCell ref="B182:C182"/>
    <mergeCell ref="B153:C153"/>
    <mergeCell ref="B152:C152"/>
    <mergeCell ref="B157:C157"/>
    <mergeCell ref="B151:C151"/>
    <mergeCell ref="B147:C147"/>
    <mergeCell ref="B156:C156"/>
    <mergeCell ref="B154:C154"/>
    <mergeCell ref="B158:C158"/>
    <mergeCell ref="B155:C155"/>
    <mergeCell ref="B132:C132"/>
    <mergeCell ref="B129:C129"/>
    <mergeCell ref="B133:C133"/>
    <mergeCell ref="B131:C131"/>
    <mergeCell ref="B128:C128"/>
    <mergeCell ref="B141:C141"/>
    <mergeCell ref="B127:C127"/>
    <mergeCell ref="B130:C130"/>
    <mergeCell ref="A139:H139"/>
    <mergeCell ref="B134:C134"/>
    <mergeCell ref="B117:C117"/>
    <mergeCell ref="B125:C125"/>
    <mergeCell ref="B126:C126"/>
    <mergeCell ref="B124:C124"/>
    <mergeCell ref="B119:C119"/>
    <mergeCell ref="A115:H115"/>
    <mergeCell ref="B114:C114"/>
    <mergeCell ref="B120:C120"/>
    <mergeCell ref="B112:C112"/>
    <mergeCell ref="B118:C118"/>
    <mergeCell ref="I110:I112"/>
    <mergeCell ref="H109:H113"/>
    <mergeCell ref="A95:A96"/>
    <mergeCell ref="B95:B96"/>
    <mergeCell ref="B97:B98"/>
    <mergeCell ref="B99:B100"/>
    <mergeCell ref="A106:H106"/>
    <mergeCell ref="A97:A98"/>
    <mergeCell ref="A99:A100"/>
    <mergeCell ref="B108:C108"/>
    <mergeCell ref="B101:C101"/>
    <mergeCell ref="B109:C109"/>
    <mergeCell ref="B110:C110"/>
    <mergeCell ref="B113:C113"/>
    <mergeCell ref="B111:C111"/>
    <mergeCell ref="H93:H96"/>
    <mergeCell ref="I74:I80"/>
    <mergeCell ref="A73:A74"/>
    <mergeCell ref="B76:C76"/>
    <mergeCell ref="B77:C77"/>
    <mergeCell ref="B78:C78"/>
    <mergeCell ref="B69:C69"/>
    <mergeCell ref="B64:C64"/>
    <mergeCell ref="B66:C66"/>
    <mergeCell ref="B68:C68"/>
    <mergeCell ref="B67:C67"/>
    <mergeCell ref="B70:C70"/>
    <mergeCell ref="B73:C74"/>
    <mergeCell ref="B75:C75"/>
    <mergeCell ref="B65:C65"/>
    <mergeCell ref="B89:C89"/>
    <mergeCell ref="B85:C85"/>
    <mergeCell ref="B79:C79"/>
    <mergeCell ref="B81:C81"/>
    <mergeCell ref="A93:A94"/>
    <mergeCell ref="B92:C92"/>
    <mergeCell ref="B86:B88"/>
    <mergeCell ref="B80:C80"/>
    <mergeCell ref="A86:A88"/>
    <mergeCell ref="B93:B94"/>
    <mergeCell ref="G23:G26"/>
    <mergeCell ref="C17:G17"/>
    <mergeCell ref="F46:F49"/>
    <mergeCell ref="G46:G49"/>
    <mergeCell ref="A44:C44"/>
    <mergeCell ref="A43:H43"/>
    <mergeCell ref="F34:F39"/>
    <mergeCell ref="G34:G39"/>
    <mergeCell ref="A17:B17"/>
    <mergeCell ref="F23:F26"/>
    <mergeCell ref="H46:J49"/>
    <mergeCell ref="H45:J45"/>
    <mergeCell ref="B263:B268"/>
    <mergeCell ref="F249:G249"/>
    <mergeCell ref="F264:G264"/>
    <mergeCell ref="A1:H1"/>
    <mergeCell ref="A13:B13"/>
    <mergeCell ref="C13:G13"/>
    <mergeCell ref="A14:B14"/>
    <mergeCell ref="A15:B15"/>
    <mergeCell ref="A16:B16"/>
    <mergeCell ref="A11:B11"/>
    <mergeCell ref="C11:G11"/>
    <mergeCell ref="A12:B12"/>
    <mergeCell ref="C12:G12"/>
    <mergeCell ref="C14:G14"/>
    <mergeCell ref="C15:G15"/>
    <mergeCell ref="A3:H3"/>
    <mergeCell ref="A2:H2"/>
    <mergeCell ref="A4:H4"/>
    <mergeCell ref="A5:H5"/>
    <mergeCell ref="A6:H6"/>
    <mergeCell ref="A7:H7"/>
    <mergeCell ref="A8:H8"/>
    <mergeCell ref="A9:H9"/>
    <mergeCell ref="C16:G16"/>
  </mergeCells>
  <pageMargins left="0.25" right="0.25" top="0.75" bottom="0.75" header="0.3" footer="0.3"/>
  <pageSetup scale="94" orientation="landscape" r:id="rId1"/>
  <headerFooter>
    <oddFooter>&amp;R&amp;P</oddFooter>
  </headerFooter>
  <rowBreaks count="7" manualBreakCount="7">
    <brk id="67" max="7" man="1"/>
    <brk id="103" max="7" man="1"/>
    <brk id="164" max="7" man="1"/>
    <brk id="188" max="7" man="1"/>
    <brk id="214" max="7" man="1"/>
    <brk id="229" max="7" man="1"/>
    <brk id="236"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68"/>
  <sheetViews>
    <sheetView topLeftCell="A67" zoomScale="115" zoomScaleNormal="115" workbookViewId="0">
      <selection activeCell="B34" sqref="B34:C34"/>
    </sheetView>
  </sheetViews>
  <sheetFormatPr baseColWidth="10" defaultColWidth="11.5" defaultRowHeight="13" x14ac:dyDescent="0.15"/>
  <cols>
    <col min="1" max="1" width="36.5" style="3" bestFit="1" customWidth="1"/>
    <col min="2" max="2" width="34.5" style="37" customWidth="1"/>
    <col min="3" max="3" width="12.1640625" style="3" customWidth="1"/>
    <col min="4" max="4" width="16.5" style="3" customWidth="1"/>
    <col min="5" max="5" width="10.5" style="3" bestFit="1" customWidth="1"/>
    <col min="6" max="6" width="16.5" style="3" customWidth="1"/>
    <col min="7" max="7" width="16.83203125" style="3" customWidth="1"/>
    <col min="8" max="8" width="23" style="3" customWidth="1"/>
    <col min="9" max="9" width="11.5" style="3" customWidth="1"/>
    <col min="10" max="16384" width="11.5" style="3"/>
  </cols>
  <sheetData>
    <row r="1" spans="1:8" s="6" customFormat="1" ht="12" x14ac:dyDescent="0.15">
      <c r="A1" s="8"/>
      <c r="E1" s="15"/>
      <c r="F1" s="15"/>
    </row>
    <row r="2" spans="1:8" s="6" customFormat="1" ht="12" x14ac:dyDescent="0.15">
      <c r="A2" s="99" t="s">
        <v>326</v>
      </c>
      <c r="B2" s="99"/>
      <c r="C2" s="99"/>
      <c r="D2" s="99"/>
      <c r="E2" s="99"/>
      <c r="F2" s="99"/>
      <c r="G2" s="99"/>
      <c r="H2" s="99"/>
    </row>
    <row r="3" spans="1:8" s="6" customFormat="1" ht="12" x14ac:dyDescent="0.15">
      <c r="A3" s="8"/>
      <c r="E3" s="15"/>
      <c r="F3" s="15"/>
    </row>
    <row r="4" spans="1:8" s="6" customFormat="1" ht="50.25" customHeight="1" x14ac:dyDescent="0.15">
      <c r="A4" s="125" t="s">
        <v>342</v>
      </c>
      <c r="B4" s="125"/>
      <c r="C4" s="125"/>
      <c r="D4" s="125"/>
      <c r="E4" s="125"/>
      <c r="F4" s="125"/>
      <c r="G4" s="125"/>
      <c r="H4" s="125"/>
    </row>
    <row r="5" spans="1:8" s="6" customFormat="1" ht="12" x14ac:dyDescent="0.15">
      <c r="A5" s="8"/>
      <c r="E5" s="15"/>
      <c r="F5" s="15"/>
    </row>
    <row r="6" spans="1:8" s="6" customFormat="1" ht="12" x14ac:dyDescent="0.15">
      <c r="A6" s="155" t="s">
        <v>0</v>
      </c>
      <c r="B6" s="155"/>
      <c r="C6" s="155"/>
      <c r="D6" s="155"/>
      <c r="E6" s="155"/>
      <c r="F6" s="155"/>
      <c r="G6" s="155"/>
      <c r="H6" s="155"/>
    </row>
    <row r="7" spans="1:8" s="6" customFormat="1" ht="26.25" customHeight="1" x14ac:dyDescent="0.15">
      <c r="A7" s="161" t="s">
        <v>312</v>
      </c>
      <c r="B7" s="161"/>
      <c r="C7" s="161"/>
      <c r="D7" s="161"/>
      <c r="E7" s="161"/>
      <c r="F7" s="161"/>
      <c r="G7" s="161"/>
      <c r="H7" s="161"/>
    </row>
    <row r="8" spans="1:8" s="6" customFormat="1" ht="12" x14ac:dyDescent="0.15">
      <c r="A8" s="8"/>
    </row>
    <row r="9" spans="1:8" s="6" customFormat="1" ht="36" customHeight="1" x14ac:dyDescent="0.15">
      <c r="A9" s="160" t="s">
        <v>313</v>
      </c>
      <c r="B9" s="160"/>
      <c r="C9" s="156"/>
      <c r="D9" s="157"/>
      <c r="E9" s="157"/>
      <c r="F9" s="157"/>
      <c r="G9" s="157"/>
      <c r="H9" s="158"/>
    </row>
    <row r="11" spans="1:8" ht="12" x14ac:dyDescent="0.15">
      <c r="A11" s="159" t="s">
        <v>12</v>
      </c>
      <c r="B11" s="159"/>
      <c r="C11" s="159"/>
      <c r="D11" s="159"/>
      <c r="E11" s="159"/>
      <c r="F11" s="159"/>
      <c r="G11" s="159"/>
      <c r="H11" s="159"/>
    </row>
    <row r="12" spans="1:8" s="6" customFormat="1" ht="12" x14ac:dyDescent="0.15">
      <c r="A12" s="21"/>
      <c r="C12" s="15"/>
      <c r="D12" s="15"/>
      <c r="E12" s="15"/>
      <c r="F12" s="15"/>
      <c r="G12" s="15"/>
      <c r="H12" s="15"/>
    </row>
    <row r="13" spans="1:8" s="6" customFormat="1" ht="12" x14ac:dyDescent="0.15">
      <c r="A13" s="42"/>
      <c r="B13" s="3"/>
      <c r="C13" s="15"/>
      <c r="E13" s="15"/>
      <c r="F13" s="15"/>
      <c r="G13" s="15"/>
    </row>
    <row r="14" spans="1:8" s="6" customFormat="1" ht="12" x14ac:dyDescent="0.15">
      <c r="A14" s="21" t="s">
        <v>48</v>
      </c>
      <c r="C14" s="41"/>
      <c r="D14" s="15"/>
      <c r="E14" s="15"/>
      <c r="F14" s="15"/>
      <c r="G14" s="15"/>
    </row>
    <row r="15" spans="1:8" s="6" customFormat="1" ht="15.75" customHeight="1" x14ac:dyDescent="0.15">
      <c r="A15" s="24" t="s">
        <v>15</v>
      </c>
      <c r="B15" s="9" t="s">
        <v>49</v>
      </c>
      <c r="C15" s="111" t="s">
        <v>21</v>
      </c>
      <c r="D15" s="112"/>
      <c r="E15" s="112"/>
      <c r="F15" s="112"/>
      <c r="G15" s="112"/>
      <c r="H15" s="113"/>
    </row>
    <row r="16" spans="1:8" s="37" customFormat="1" ht="36" customHeight="1" x14ac:dyDescent="0.15">
      <c r="A16" s="9" t="s">
        <v>52</v>
      </c>
      <c r="B16" s="17" t="s">
        <v>53</v>
      </c>
      <c r="C16" s="156"/>
      <c r="D16" s="157"/>
      <c r="E16" s="157"/>
      <c r="F16" s="157"/>
      <c r="G16" s="157"/>
      <c r="H16" s="158"/>
    </row>
    <row r="17" spans="1:8" s="37" customFormat="1" ht="36" customHeight="1" x14ac:dyDescent="0.15">
      <c r="A17" s="9" t="s">
        <v>55</v>
      </c>
      <c r="B17" s="17" t="s">
        <v>56</v>
      </c>
      <c r="C17" s="156"/>
      <c r="D17" s="157"/>
      <c r="E17" s="157"/>
      <c r="F17" s="157"/>
      <c r="G17" s="157"/>
      <c r="H17" s="158"/>
    </row>
    <row r="18" spans="1:8" s="37" customFormat="1" ht="36" customHeight="1" x14ac:dyDescent="0.15">
      <c r="A18" s="9" t="s">
        <v>57</v>
      </c>
      <c r="B18" s="17" t="s">
        <v>58</v>
      </c>
      <c r="C18" s="156"/>
      <c r="D18" s="157"/>
      <c r="E18" s="157"/>
      <c r="F18" s="157"/>
      <c r="G18" s="157"/>
      <c r="H18" s="158"/>
    </row>
    <row r="19" spans="1:8" s="37" customFormat="1" ht="48" customHeight="1" x14ac:dyDescent="0.15">
      <c r="A19" s="9" t="s">
        <v>59</v>
      </c>
      <c r="B19" s="17" t="s">
        <v>60</v>
      </c>
      <c r="C19" s="156"/>
      <c r="D19" s="157"/>
      <c r="E19" s="157"/>
      <c r="F19" s="157"/>
      <c r="G19" s="157"/>
      <c r="H19" s="158"/>
    </row>
    <row r="20" spans="1:8" x14ac:dyDescent="0.15">
      <c r="A20" s="9" t="s">
        <v>61</v>
      </c>
      <c r="B20" s="17" t="s">
        <v>62</v>
      </c>
      <c r="C20" s="156"/>
      <c r="D20" s="157"/>
      <c r="E20" s="157"/>
      <c r="F20" s="157"/>
      <c r="G20" s="157"/>
      <c r="H20" s="158"/>
    </row>
    <row r="21" spans="1:8" s="37" customFormat="1" ht="24" customHeight="1" x14ac:dyDescent="0.15">
      <c r="A21" s="9" t="s">
        <v>63</v>
      </c>
      <c r="B21" s="2" t="s">
        <v>64</v>
      </c>
      <c r="C21" s="156"/>
      <c r="D21" s="157"/>
      <c r="E21" s="157"/>
      <c r="F21" s="157"/>
      <c r="G21" s="157"/>
      <c r="H21" s="158"/>
    </row>
    <row r="22" spans="1:8" ht="12" x14ac:dyDescent="0.15">
      <c r="B22" s="3"/>
      <c r="C22" s="6"/>
      <c r="D22" s="15"/>
      <c r="E22" s="15"/>
      <c r="F22" s="31"/>
      <c r="G22" s="31"/>
    </row>
    <row r="23" spans="1:8" s="6" customFormat="1" ht="12" x14ac:dyDescent="0.15">
      <c r="A23" s="42"/>
      <c r="D23" s="15"/>
      <c r="E23" s="15"/>
      <c r="F23" s="15"/>
      <c r="G23" s="15"/>
    </row>
    <row r="24" spans="1:8" s="37" customFormat="1" ht="12" customHeight="1" x14ac:dyDescent="0.15">
      <c r="A24" s="32" t="s">
        <v>65</v>
      </c>
      <c r="C24" s="32"/>
      <c r="D24" s="32"/>
      <c r="E24" s="32"/>
      <c r="F24" s="32"/>
      <c r="G24" s="32"/>
      <c r="H24" s="32"/>
    </row>
    <row r="25" spans="1:8" ht="12" x14ac:dyDescent="0.15">
      <c r="A25" s="34" t="s">
        <v>15</v>
      </c>
      <c r="B25" s="120" t="s">
        <v>49</v>
      </c>
      <c r="C25" s="120"/>
      <c r="D25" s="101" t="s">
        <v>21</v>
      </c>
      <c r="E25" s="101"/>
      <c r="F25" s="101"/>
      <c r="G25" s="101"/>
      <c r="H25" s="101"/>
    </row>
    <row r="26" spans="1:8" s="37" customFormat="1" ht="26.75" customHeight="1" x14ac:dyDescent="0.15">
      <c r="A26" s="34" t="s">
        <v>66</v>
      </c>
      <c r="B26" s="114" t="s">
        <v>67</v>
      </c>
      <c r="C26" s="114"/>
      <c r="D26" s="162"/>
      <c r="E26" s="162"/>
      <c r="F26" s="162"/>
      <c r="G26" s="162"/>
      <c r="H26" s="162"/>
    </row>
    <row r="27" spans="1:8" s="37" customFormat="1" ht="27.5" customHeight="1" x14ac:dyDescent="0.15">
      <c r="A27" s="34" t="s">
        <v>68</v>
      </c>
      <c r="B27" s="114" t="s">
        <v>69</v>
      </c>
      <c r="C27" s="114"/>
      <c r="D27" s="162"/>
      <c r="E27" s="162"/>
      <c r="F27" s="162"/>
      <c r="G27" s="162"/>
      <c r="H27" s="162"/>
    </row>
    <row r="28" spans="1:8" s="37" customFormat="1" ht="24.5" customHeight="1" x14ac:dyDescent="0.15">
      <c r="A28" s="34" t="s">
        <v>70</v>
      </c>
      <c r="B28" s="114" t="s">
        <v>71</v>
      </c>
      <c r="C28" s="114"/>
      <c r="D28" s="162"/>
      <c r="E28" s="162"/>
      <c r="F28" s="162"/>
      <c r="G28" s="162"/>
      <c r="H28" s="162"/>
    </row>
    <row r="29" spans="1:8" ht="12" x14ac:dyDescent="0.15">
      <c r="A29" s="34" t="s">
        <v>72</v>
      </c>
      <c r="B29" s="114" t="s">
        <v>73</v>
      </c>
      <c r="C29" s="114"/>
      <c r="D29" s="162"/>
      <c r="E29" s="162"/>
      <c r="F29" s="162"/>
      <c r="G29" s="162"/>
      <c r="H29" s="162"/>
    </row>
    <row r="30" spans="1:8" ht="12" x14ac:dyDescent="0.15">
      <c r="A30" s="34" t="s">
        <v>74</v>
      </c>
      <c r="B30" s="115" t="s">
        <v>75</v>
      </c>
      <c r="C30" s="115"/>
      <c r="D30" s="162"/>
      <c r="E30" s="162"/>
      <c r="F30" s="162"/>
      <c r="G30" s="162"/>
      <c r="H30" s="162"/>
    </row>
    <row r="31" spans="1:8" ht="12" x14ac:dyDescent="0.15">
      <c r="B31" s="110"/>
      <c r="C31" s="110"/>
      <c r="D31" s="31"/>
      <c r="E31" s="31"/>
      <c r="F31" s="31"/>
      <c r="G31" s="31"/>
    </row>
    <row r="32" spans="1:8" s="6" customFormat="1" ht="12" x14ac:dyDescent="0.15">
      <c r="A32" s="42"/>
      <c r="D32" s="15"/>
      <c r="E32" s="15"/>
      <c r="F32" s="15"/>
      <c r="G32" s="15"/>
    </row>
    <row r="33" spans="1:9" s="37" customFormat="1" ht="12" customHeight="1" x14ac:dyDescent="0.15">
      <c r="A33" s="32" t="s">
        <v>76</v>
      </c>
      <c r="C33" s="32"/>
    </row>
    <row r="34" spans="1:9" s="37" customFormat="1" ht="27" customHeight="1" x14ac:dyDescent="0.15">
      <c r="A34" s="92" t="s">
        <v>15</v>
      </c>
      <c r="B34" s="163" t="s">
        <v>77</v>
      </c>
      <c r="C34" s="164"/>
      <c r="D34" s="101" t="s">
        <v>21</v>
      </c>
      <c r="E34" s="101"/>
      <c r="F34" s="101"/>
      <c r="G34" s="101"/>
      <c r="H34" s="101"/>
    </row>
    <row r="35" spans="1:9" ht="12" x14ac:dyDescent="0.15">
      <c r="A35" s="34" t="s">
        <v>78</v>
      </c>
      <c r="B35" s="114" t="s">
        <v>79</v>
      </c>
      <c r="C35" s="114"/>
      <c r="D35" s="162"/>
      <c r="E35" s="162"/>
      <c r="F35" s="162"/>
      <c r="G35" s="162"/>
      <c r="H35" s="162"/>
    </row>
    <row r="36" spans="1:9" ht="12" x14ac:dyDescent="0.15">
      <c r="A36" s="34" t="s">
        <v>80</v>
      </c>
      <c r="B36" s="114" t="s">
        <v>81</v>
      </c>
      <c r="C36" s="114"/>
      <c r="D36" s="162"/>
      <c r="E36" s="162"/>
      <c r="F36" s="162"/>
      <c r="G36" s="162"/>
      <c r="H36" s="162"/>
    </row>
    <row r="37" spans="1:9" ht="12" x14ac:dyDescent="0.15">
      <c r="A37" s="34" t="s">
        <v>82</v>
      </c>
      <c r="B37" s="114" t="s">
        <v>83</v>
      </c>
      <c r="C37" s="114"/>
      <c r="D37" s="162"/>
      <c r="E37" s="162"/>
      <c r="F37" s="162"/>
      <c r="G37" s="162"/>
      <c r="H37" s="162"/>
    </row>
    <row r="38" spans="1:9" ht="12" x14ac:dyDescent="0.15">
      <c r="A38" s="34" t="s">
        <v>84</v>
      </c>
      <c r="B38" s="114" t="s">
        <v>85</v>
      </c>
      <c r="C38" s="114"/>
      <c r="D38" s="162"/>
      <c r="E38" s="162"/>
      <c r="F38" s="162"/>
      <c r="G38" s="162"/>
      <c r="H38" s="162"/>
    </row>
    <row r="39" spans="1:9" s="37" customFormat="1" ht="24.5" customHeight="1" x14ac:dyDescent="0.15">
      <c r="A39" s="34" t="s">
        <v>86</v>
      </c>
      <c r="B39" s="114" t="s">
        <v>87</v>
      </c>
      <c r="C39" s="114"/>
      <c r="D39" s="162"/>
      <c r="E39" s="162"/>
      <c r="F39" s="162"/>
      <c r="G39" s="162"/>
      <c r="H39" s="162"/>
    </row>
    <row r="40" spans="1:9" ht="12" x14ac:dyDescent="0.15">
      <c r="A40" s="34" t="s">
        <v>88</v>
      </c>
      <c r="B40" s="114" t="s">
        <v>89</v>
      </c>
      <c r="C40" s="114"/>
      <c r="D40" s="162"/>
      <c r="E40" s="162"/>
      <c r="F40" s="162"/>
      <c r="G40" s="162"/>
      <c r="H40" s="162"/>
    </row>
    <row r="41" spans="1:9" x14ac:dyDescent="0.15">
      <c r="C41" s="54"/>
      <c r="D41" s="55"/>
      <c r="E41" s="54"/>
    </row>
    <row r="42" spans="1:9" s="37" customFormat="1" ht="12" customHeight="1" x14ac:dyDescent="0.15">
      <c r="A42" s="29" t="s">
        <v>94</v>
      </c>
      <c r="C42" s="31"/>
    </row>
    <row r="43" spans="1:9" ht="12" x14ac:dyDescent="0.15">
      <c r="A43" s="34" t="s">
        <v>15</v>
      </c>
      <c r="B43" s="120" t="s">
        <v>95</v>
      </c>
      <c r="C43" s="120"/>
      <c r="D43" s="101" t="s">
        <v>21</v>
      </c>
      <c r="E43" s="101"/>
      <c r="F43" s="101"/>
      <c r="G43" s="101"/>
      <c r="H43" s="101"/>
    </row>
    <row r="44" spans="1:9" x14ac:dyDescent="0.15">
      <c r="A44" s="121" t="s">
        <v>101</v>
      </c>
      <c r="B44" s="131" t="s">
        <v>102</v>
      </c>
      <c r="C44" s="59" t="s">
        <v>321</v>
      </c>
      <c r="D44" s="162"/>
      <c r="E44" s="162"/>
      <c r="F44" s="162"/>
      <c r="G44" s="162"/>
      <c r="H44" s="162"/>
    </row>
    <row r="45" spans="1:9" x14ac:dyDescent="0.15">
      <c r="A45" s="122"/>
      <c r="B45" s="131"/>
      <c r="C45" s="59" t="s">
        <v>325</v>
      </c>
      <c r="D45" s="162"/>
      <c r="E45" s="162"/>
      <c r="F45" s="162"/>
      <c r="G45" s="162"/>
      <c r="H45" s="162"/>
    </row>
    <row r="46" spans="1:9" s="37" customFormat="1" ht="13.5" customHeight="1" x14ac:dyDescent="0.15">
      <c r="A46" s="121" t="s">
        <v>103</v>
      </c>
      <c r="B46" s="131" t="s">
        <v>104</v>
      </c>
      <c r="C46" s="59" t="s">
        <v>321</v>
      </c>
      <c r="D46" s="162"/>
      <c r="E46" s="162"/>
      <c r="F46" s="162"/>
      <c r="G46" s="162"/>
      <c r="H46" s="162"/>
      <c r="I46" s="3"/>
    </row>
    <row r="47" spans="1:9" s="37" customFormat="1" ht="13.5" customHeight="1" x14ac:dyDescent="0.15">
      <c r="A47" s="122"/>
      <c r="B47" s="131"/>
      <c r="C47" s="59" t="s">
        <v>325</v>
      </c>
      <c r="D47" s="162"/>
      <c r="E47" s="162"/>
      <c r="F47" s="162"/>
      <c r="G47" s="162"/>
      <c r="H47" s="162"/>
    </row>
    <row r="48" spans="1:9" ht="12" x14ac:dyDescent="0.15">
      <c r="B48" s="30"/>
      <c r="C48" s="30"/>
      <c r="D48" s="31"/>
      <c r="E48" s="31"/>
      <c r="F48" s="31"/>
    </row>
    <row r="49" spans="1:8" s="37" customFormat="1" ht="12" customHeight="1" x14ac:dyDescent="0.15">
      <c r="A49" s="159" t="s">
        <v>106</v>
      </c>
      <c r="B49" s="159"/>
      <c r="C49" s="159"/>
      <c r="D49" s="159"/>
      <c r="E49" s="159"/>
      <c r="F49" s="159"/>
      <c r="G49" s="159"/>
      <c r="H49" s="159"/>
    </row>
    <row r="50" spans="1:8" x14ac:dyDescent="0.15">
      <c r="A50" s="29" t="s">
        <v>107</v>
      </c>
      <c r="C50" s="30"/>
      <c r="D50" s="30"/>
      <c r="E50" s="30"/>
      <c r="F50" s="30"/>
      <c r="G50" s="30"/>
      <c r="H50" s="30"/>
    </row>
    <row r="51" spans="1:8" s="37" customFormat="1" ht="12" customHeight="1" x14ac:dyDescent="0.15">
      <c r="A51" s="32" t="s">
        <v>108</v>
      </c>
      <c r="C51" s="32"/>
      <c r="D51" s="31"/>
      <c r="E51" s="31"/>
      <c r="F51" s="31"/>
    </row>
    <row r="52" spans="1:8" ht="12" x14ac:dyDescent="0.15">
      <c r="A52" s="34" t="s">
        <v>15</v>
      </c>
      <c r="B52" s="120" t="s">
        <v>49</v>
      </c>
      <c r="C52" s="120"/>
      <c r="D52" s="101" t="s">
        <v>21</v>
      </c>
      <c r="E52" s="101"/>
      <c r="F52" s="101"/>
      <c r="G52" s="101"/>
      <c r="H52" s="101"/>
    </row>
    <row r="53" spans="1:8" s="37" customFormat="1" ht="22.25" customHeight="1" x14ac:dyDescent="0.15">
      <c r="A53" s="34" t="s">
        <v>110</v>
      </c>
      <c r="B53" s="133" t="s">
        <v>111</v>
      </c>
      <c r="C53" s="134"/>
      <c r="D53" s="165"/>
      <c r="E53" s="165"/>
      <c r="F53" s="165"/>
      <c r="G53" s="165"/>
      <c r="H53" s="165"/>
    </row>
    <row r="54" spans="1:8" s="37" customFormat="1" ht="24" customHeight="1" x14ac:dyDescent="0.15">
      <c r="A54" s="34" t="s">
        <v>113</v>
      </c>
      <c r="B54" s="115" t="s">
        <v>114</v>
      </c>
      <c r="C54" s="115"/>
      <c r="D54" s="165"/>
      <c r="E54" s="165"/>
      <c r="F54" s="165"/>
      <c r="G54" s="165"/>
      <c r="H54" s="165"/>
    </row>
    <row r="55" spans="1:8" s="37" customFormat="1" ht="24" customHeight="1" x14ac:dyDescent="0.15">
      <c r="A55" s="34" t="s">
        <v>115</v>
      </c>
      <c r="B55" s="115" t="s">
        <v>116</v>
      </c>
      <c r="C55" s="115"/>
      <c r="D55" s="165"/>
      <c r="E55" s="165"/>
      <c r="F55" s="165"/>
      <c r="G55" s="165"/>
      <c r="H55" s="165"/>
    </row>
    <row r="56" spans="1:8" s="37" customFormat="1" ht="36.75" customHeight="1" x14ac:dyDescent="0.15">
      <c r="A56" s="34" t="s">
        <v>117</v>
      </c>
      <c r="B56" s="115" t="s">
        <v>118</v>
      </c>
      <c r="C56" s="115"/>
      <c r="D56" s="165"/>
      <c r="E56" s="165"/>
      <c r="F56" s="165"/>
      <c r="G56" s="165"/>
      <c r="H56" s="165"/>
    </row>
    <row r="57" spans="1:8" s="37" customFormat="1" ht="41.25" customHeight="1" x14ac:dyDescent="0.15">
      <c r="A57" s="34" t="s">
        <v>119</v>
      </c>
      <c r="B57" s="115" t="s">
        <v>120</v>
      </c>
      <c r="C57" s="115"/>
      <c r="D57" s="165"/>
      <c r="E57" s="165"/>
      <c r="F57" s="165"/>
      <c r="G57" s="165"/>
      <c r="H57" s="165"/>
    </row>
    <row r="58" spans="1:8" ht="12" x14ac:dyDescent="0.15">
      <c r="B58" s="110" t="s">
        <v>36</v>
      </c>
      <c r="C58" s="110"/>
      <c r="D58" s="31"/>
      <c r="E58" s="31"/>
      <c r="F58" s="31">
        <f>IF(SUM(F53:F57)&gt;E51,E51,SUM(F53:F57))</f>
        <v>0</v>
      </c>
      <c r="G58" s="31"/>
    </row>
    <row r="59" spans="1:8" s="37" customFormat="1" ht="12" customHeight="1" x14ac:dyDescent="0.15">
      <c r="A59" s="32" t="s">
        <v>121</v>
      </c>
      <c r="C59" s="32"/>
      <c r="D59" s="32"/>
      <c r="E59" s="32"/>
      <c r="F59" s="32"/>
      <c r="G59" s="32"/>
      <c r="H59" s="32"/>
    </row>
    <row r="60" spans="1:8" ht="12" x14ac:dyDescent="0.15">
      <c r="A60" s="34" t="s">
        <v>15</v>
      </c>
      <c r="B60" s="138" t="s">
        <v>122</v>
      </c>
      <c r="C60" s="138"/>
      <c r="D60" s="101" t="s">
        <v>21</v>
      </c>
      <c r="E60" s="101"/>
      <c r="F60" s="101"/>
      <c r="G60" s="101"/>
      <c r="H60" s="101"/>
    </row>
    <row r="61" spans="1:8" s="37" customFormat="1" ht="29" customHeight="1" x14ac:dyDescent="0.15">
      <c r="A61" s="34" t="s">
        <v>124</v>
      </c>
      <c r="B61" s="115" t="s">
        <v>125</v>
      </c>
      <c r="C61" s="115"/>
      <c r="D61" s="165"/>
      <c r="E61" s="165"/>
      <c r="F61" s="165"/>
      <c r="G61" s="165"/>
      <c r="H61" s="165"/>
    </row>
    <row r="62" spans="1:8" s="37" customFormat="1" ht="29" customHeight="1" x14ac:dyDescent="0.15">
      <c r="A62" s="34" t="s">
        <v>127</v>
      </c>
      <c r="B62" s="115" t="s">
        <v>128</v>
      </c>
      <c r="C62" s="115"/>
      <c r="D62" s="165"/>
      <c r="E62" s="165"/>
      <c r="F62" s="165"/>
      <c r="G62" s="165"/>
      <c r="H62" s="165"/>
    </row>
    <row r="63" spans="1:8" s="37" customFormat="1" ht="6.75" customHeight="1" x14ac:dyDescent="0.15">
      <c r="B63" s="30"/>
      <c r="C63" s="30"/>
      <c r="D63" s="31"/>
      <c r="E63" s="31"/>
      <c r="F63" s="31"/>
    </row>
    <row r="64" spans="1:8" x14ac:dyDescent="0.15">
      <c r="A64" s="29" t="s">
        <v>129</v>
      </c>
      <c r="C64" s="30"/>
      <c r="E64" s="31"/>
      <c r="F64" s="31"/>
    </row>
    <row r="65" spans="1:8" ht="12" x14ac:dyDescent="0.15">
      <c r="A65" s="34" t="s">
        <v>15</v>
      </c>
      <c r="B65" s="133" t="s">
        <v>130</v>
      </c>
      <c r="C65" s="134"/>
      <c r="D65" s="111" t="s">
        <v>21</v>
      </c>
      <c r="E65" s="112"/>
      <c r="F65" s="112"/>
      <c r="G65" s="112"/>
      <c r="H65" s="112"/>
    </row>
    <row r="66" spans="1:8" s="37" customFormat="1" ht="36.5" customHeight="1" x14ac:dyDescent="0.15">
      <c r="A66" s="34" t="s">
        <v>131</v>
      </c>
      <c r="B66" s="139" t="s">
        <v>132</v>
      </c>
      <c r="C66" s="140"/>
      <c r="D66" s="165"/>
      <c r="E66" s="165"/>
      <c r="F66" s="165"/>
      <c r="G66" s="165"/>
      <c r="H66" s="165"/>
    </row>
    <row r="67" spans="1:8" s="37" customFormat="1" ht="23.75" customHeight="1" x14ac:dyDescent="0.15">
      <c r="A67" s="34" t="s">
        <v>133</v>
      </c>
      <c r="B67" s="139" t="s">
        <v>134</v>
      </c>
      <c r="C67" s="140"/>
      <c r="D67" s="165"/>
      <c r="E67" s="165"/>
      <c r="F67" s="165"/>
      <c r="G67" s="165"/>
      <c r="H67" s="165"/>
    </row>
    <row r="68" spans="1:8" ht="12" x14ac:dyDescent="0.15">
      <c r="A68" s="34" t="s">
        <v>135</v>
      </c>
      <c r="B68" s="115" t="s">
        <v>136</v>
      </c>
      <c r="C68" s="115"/>
      <c r="D68" s="165"/>
      <c r="E68" s="165"/>
      <c r="F68" s="165"/>
      <c r="G68" s="165"/>
      <c r="H68" s="165"/>
    </row>
    <row r="69" spans="1:8" ht="12" x14ac:dyDescent="0.15">
      <c r="A69" s="34" t="s">
        <v>137</v>
      </c>
      <c r="B69" s="115" t="s">
        <v>138</v>
      </c>
      <c r="C69" s="115"/>
      <c r="D69" s="165"/>
      <c r="E69" s="165"/>
      <c r="F69" s="165"/>
      <c r="G69" s="165"/>
      <c r="H69" s="165"/>
    </row>
    <row r="70" spans="1:8" ht="12" x14ac:dyDescent="0.15">
      <c r="A70" s="34" t="s">
        <v>139</v>
      </c>
      <c r="B70" s="115" t="s">
        <v>140</v>
      </c>
      <c r="C70" s="115"/>
      <c r="D70" s="165"/>
      <c r="E70" s="165"/>
      <c r="F70" s="165"/>
      <c r="G70" s="165"/>
      <c r="H70" s="165"/>
    </row>
    <row r="71" spans="1:8" ht="12" x14ac:dyDescent="0.15">
      <c r="A71" s="34" t="s">
        <v>141</v>
      </c>
      <c r="B71" s="115" t="s">
        <v>142</v>
      </c>
      <c r="C71" s="115"/>
      <c r="D71" s="165"/>
      <c r="E71" s="165"/>
      <c r="F71" s="165"/>
      <c r="G71" s="165"/>
      <c r="H71" s="165"/>
    </row>
    <row r="72" spans="1:8" s="37" customFormat="1" ht="23" customHeight="1" x14ac:dyDescent="0.15">
      <c r="A72" s="34" t="s">
        <v>143</v>
      </c>
      <c r="B72" s="114" t="s">
        <v>144</v>
      </c>
      <c r="C72" s="114"/>
      <c r="D72" s="165"/>
      <c r="E72" s="165"/>
      <c r="F72" s="165"/>
      <c r="G72" s="165"/>
      <c r="H72" s="165"/>
    </row>
    <row r="73" spans="1:8" s="37" customFormat="1" ht="36" customHeight="1" x14ac:dyDescent="0.15">
      <c r="A73" s="34" t="s">
        <v>145</v>
      </c>
      <c r="B73" s="114" t="s">
        <v>146</v>
      </c>
      <c r="C73" s="114"/>
      <c r="D73" s="165"/>
      <c r="E73" s="165"/>
      <c r="F73" s="165"/>
      <c r="G73" s="165"/>
      <c r="H73" s="165"/>
    </row>
    <row r="74" spans="1:8" ht="12" x14ac:dyDescent="0.15">
      <c r="A74" s="34" t="s">
        <v>147</v>
      </c>
      <c r="B74" s="115" t="s">
        <v>148</v>
      </c>
      <c r="C74" s="115"/>
      <c r="D74" s="165"/>
      <c r="E74" s="165"/>
      <c r="F74" s="165"/>
      <c r="G74" s="165"/>
      <c r="H74" s="165"/>
    </row>
    <row r="75" spans="1:8" ht="12" x14ac:dyDescent="0.15">
      <c r="B75" s="110"/>
      <c r="C75" s="110"/>
      <c r="D75" s="31"/>
      <c r="E75" s="31"/>
      <c r="F75" s="31"/>
      <c r="G75" s="31"/>
    </row>
    <row r="76" spans="1:8" ht="12" x14ac:dyDescent="0.15">
      <c r="A76" s="159" t="s">
        <v>150</v>
      </c>
      <c r="B76" s="159"/>
      <c r="C76" s="159"/>
      <c r="D76" s="159"/>
      <c r="E76" s="159"/>
      <c r="F76" s="159"/>
      <c r="G76" s="159"/>
      <c r="H76" s="159"/>
    </row>
    <row r="77" spans="1:8" s="37" customFormat="1" ht="29.25" customHeight="1" x14ac:dyDescent="0.15">
      <c r="A77" s="110" t="s">
        <v>151</v>
      </c>
      <c r="B77" s="110"/>
      <c r="C77" s="110"/>
      <c r="D77" s="110"/>
      <c r="E77" s="110"/>
      <c r="F77" s="110"/>
      <c r="G77" s="110"/>
      <c r="H77" s="110"/>
    </row>
    <row r="78" spans="1:8" ht="12" x14ac:dyDescent="0.15">
      <c r="A78" s="34" t="s">
        <v>15</v>
      </c>
      <c r="B78" s="101" t="s">
        <v>152</v>
      </c>
      <c r="C78" s="101"/>
      <c r="D78" s="101" t="s">
        <v>21</v>
      </c>
      <c r="E78" s="101"/>
      <c r="F78" s="101"/>
      <c r="G78" s="101"/>
      <c r="H78" s="101"/>
    </row>
    <row r="79" spans="1:8" s="37" customFormat="1" ht="24" customHeight="1" x14ac:dyDescent="0.15">
      <c r="A79" s="34" t="s">
        <v>154</v>
      </c>
      <c r="B79" s="16" t="s">
        <v>155</v>
      </c>
      <c r="C79" s="93"/>
      <c r="D79" s="165"/>
      <c r="E79" s="165"/>
      <c r="F79" s="165"/>
      <c r="G79" s="165"/>
      <c r="H79" s="165"/>
    </row>
    <row r="80" spans="1:8" x14ac:dyDescent="0.15">
      <c r="A80" s="34" t="s">
        <v>157</v>
      </c>
      <c r="B80" s="16" t="s">
        <v>158</v>
      </c>
      <c r="C80" s="93"/>
      <c r="D80" s="165"/>
      <c r="E80" s="165"/>
      <c r="F80" s="165"/>
      <c r="G80" s="165"/>
      <c r="H80" s="165"/>
    </row>
    <row r="81" spans="1:8" x14ac:dyDescent="0.15">
      <c r="A81" s="34" t="s">
        <v>159</v>
      </c>
      <c r="B81" s="16" t="s">
        <v>160</v>
      </c>
      <c r="C81" s="93"/>
      <c r="D81" s="165"/>
      <c r="E81" s="165"/>
      <c r="F81" s="165"/>
      <c r="G81" s="165"/>
      <c r="H81" s="165"/>
    </row>
    <row r="82" spans="1:8" x14ac:dyDescent="0.15">
      <c r="A82" s="34" t="s">
        <v>161</v>
      </c>
      <c r="B82" s="16" t="s">
        <v>162</v>
      </c>
      <c r="C82" s="93"/>
      <c r="D82" s="165"/>
      <c r="E82" s="165"/>
      <c r="F82" s="165"/>
      <c r="G82" s="165"/>
      <c r="H82" s="165"/>
    </row>
    <row r="83" spans="1:8" x14ac:dyDescent="0.15">
      <c r="A83" s="34" t="s">
        <v>163</v>
      </c>
      <c r="B83" s="16" t="s">
        <v>164</v>
      </c>
      <c r="C83" s="93"/>
      <c r="D83" s="165"/>
      <c r="E83" s="165"/>
      <c r="F83" s="165"/>
      <c r="G83" s="165"/>
      <c r="H83" s="165"/>
    </row>
    <row r="85" spans="1:8" s="37" customFormat="1" ht="12" customHeight="1" x14ac:dyDescent="0.15">
      <c r="A85" s="32" t="s">
        <v>165</v>
      </c>
      <c r="G85" s="31"/>
    </row>
    <row r="86" spans="1:8" ht="12" x14ac:dyDescent="0.15">
      <c r="A86" s="34" t="s">
        <v>15</v>
      </c>
      <c r="B86" s="101" t="s">
        <v>152</v>
      </c>
      <c r="C86" s="101"/>
      <c r="D86" s="101" t="s">
        <v>21</v>
      </c>
      <c r="E86" s="101"/>
      <c r="F86" s="101"/>
      <c r="G86" s="101"/>
      <c r="H86" s="101"/>
    </row>
    <row r="87" spans="1:8" ht="12" x14ac:dyDescent="0.15">
      <c r="A87" s="34" t="s">
        <v>166</v>
      </c>
      <c r="B87" s="115" t="s">
        <v>167</v>
      </c>
      <c r="C87" s="115"/>
      <c r="D87" s="165"/>
      <c r="E87" s="165"/>
      <c r="F87" s="165"/>
      <c r="G87" s="165"/>
      <c r="H87" s="165"/>
    </row>
    <row r="88" spans="1:8" ht="12" x14ac:dyDescent="0.15">
      <c r="A88" s="34" t="s">
        <v>168</v>
      </c>
      <c r="B88" s="115" t="s">
        <v>169</v>
      </c>
      <c r="C88" s="115"/>
      <c r="D88" s="165"/>
      <c r="E88" s="165"/>
      <c r="F88" s="165"/>
      <c r="G88" s="165"/>
      <c r="H88" s="165"/>
    </row>
    <row r="89" spans="1:8" ht="12" x14ac:dyDescent="0.15">
      <c r="A89" s="34" t="s">
        <v>170</v>
      </c>
      <c r="B89" s="115" t="s">
        <v>171</v>
      </c>
      <c r="C89" s="115"/>
      <c r="D89" s="165"/>
      <c r="E89" s="165"/>
      <c r="F89" s="165"/>
      <c r="G89" s="165"/>
      <c r="H89" s="165"/>
    </row>
    <row r="90" spans="1:8" ht="12" x14ac:dyDescent="0.15">
      <c r="A90" s="34" t="s">
        <v>172</v>
      </c>
      <c r="B90" s="115" t="s">
        <v>173</v>
      </c>
      <c r="C90" s="115"/>
      <c r="D90" s="165"/>
      <c r="E90" s="165"/>
      <c r="F90" s="165"/>
      <c r="G90" s="165"/>
      <c r="H90" s="165"/>
    </row>
    <row r="91" spans="1:8" ht="12" x14ac:dyDescent="0.15">
      <c r="A91" s="34" t="s">
        <v>174</v>
      </c>
      <c r="B91" s="115" t="s">
        <v>175</v>
      </c>
      <c r="C91" s="115"/>
      <c r="D91" s="165"/>
      <c r="E91" s="165"/>
      <c r="F91" s="165"/>
      <c r="G91" s="165"/>
      <c r="H91" s="165"/>
    </row>
    <row r="92" spans="1:8" ht="12" x14ac:dyDescent="0.15">
      <c r="A92" s="34" t="s">
        <v>176</v>
      </c>
      <c r="B92" s="115" t="s">
        <v>177</v>
      </c>
      <c r="C92" s="115"/>
      <c r="D92" s="165"/>
      <c r="E92" s="165"/>
      <c r="F92" s="165"/>
      <c r="G92" s="165"/>
      <c r="H92" s="165"/>
    </row>
    <row r="93" spans="1:8" ht="12" x14ac:dyDescent="0.15">
      <c r="A93" s="34" t="s">
        <v>178</v>
      </c>
      <c r="B93" s="115" t="s">
        <v>179</v>
      </c>
      <c r="C93" s="115"/>
      <c r="D93" s="165"/>
      <c r="E93" s="165"/>
      <c r="F93" s="165"/>
      <c r="G93" s="165"/>
      <c r="H93" s="165"/>
    </row>
    <row r="94" spans="1:8" s="37" customFormat="1" ht="27.75" customHeight="1" x14ac:dyDescent="0.15">
      <c r="A94" s="34" t="s">
        <v>180</v>
      </c>
      <c r="B94" s="115" t="s">
        <v>181</v>
      </c>
      <c r="C94" s="115"/>
      <c r="D94" s="165"/>
      <c r="E94" s="165"/>
      <c r="F94" s="165"/>
      <c r="G94" s="165"/>
      <c r="H94" s="165"/>
    </row>
    <row r="95" spans="1:8" s="37" customFormat="1" ht="38.25" customHeight="1" x14ac:dyDescent="0.15">
      <c r="A95" s="34" t="s">
        <v>182</v>
      </c>
      <c r="B95" s="115" t="s">
        <v>183</v>
      </c>
      <c r="C95" s="115"/>
      <c r="D95" s="165"/>
      <c r="E95" s="165"/>
      <c r="F95" s="165"/>
      <c r="G95" s="165"/>
      <c r="H95" s="165"/>
    </row>
    <row r="96" spans="1:8" ht="12" x14ac:dyDescent="0.15">
      <c r="A96" s="53"/>
      <c r="B96" s="30"/>
      <c r="C96" s="30"/>
      <c r="D96" s="31"/>
      <c r="E96" s="31"/>
      <c r="F96" s="31"/>
      <c r="G96" s="31"/>
    </row>
    <row r="97" spans="1:8" s="37" customFormat="1" ht="12" customHeight="1" x14ac:dyDescent="0.15">
      <c r="A97" s="159" t="s">
        <v>185</v>
      </c>
      <c r="B97" s="159"/>
      <c r="C97" s="159"/>
      <c r="D97" s="159"/>
      <c r="E97" s="159"/>
      <c r="F97" s="159"/>
      <c r="G97" s="159"/>
      <c r="H97" s="159"/>
    </row>
    <row r="98" spans="1:8" s="6" customFormat="1" ht="12" customHeight="1" x14ac:dyDescent="0.15">
      <c r="A98" s="8"/>
      <c r="C98" s="8"/>
      <c r="D98" s="8"/>
      <c r="E98" s="8"/>
      <c r="F98" s="15"/>
      <c r="G98" s="15"/>
    </row>
    <row r="99" spans="1:8" x14ac:dyDescent="0.15">
      <c r="A99" s="32" t="s">
        <v>186</v>
      </c>
      <c r="D99" s="31"/>
      <c r="E99" s="31"/>
      <c r="F99" s="31"/>
    </row>
    <row r="100" spans="1:8" ht="12" x14ac:dyDescent="0.15">
      <c r="A100" s="34" t="s">
        <v>15</v>
      </c>
      <c r="B100" s="120" t="s">
        <v>49</v>
      </c>
      <c r="C100" s="120"/>
      <c r="D100" s="101" t="s">
        <v>21</v>
      </c>
      <c r="E100" s="101"/>
      <c r="F100" s="101"/>
      <c r="G100" s="101"/>
      <c r="H100" s="101"/>
    </row>
    <row r="101" spans="1:8" x14ac:dyDescent="0.15">
      <c r="A101" s="34" t="s">
        <v>188</v>
      </c>
      <c r="B101" s="2" t="s">
        <v>189</v>
      </c>
      <c r="C101" s="5"/>
      <c r="D101" s="165"/>
      <c r="E101" s="165"/>
      <c r="F101" s="165"/>
      <c r="G101" s="165"/>
      <c r="H101" s="165"/>
    </row>
    <row r="102" spans="1:8" x14ac:dyDescent="0.15">
      <c r="A102" s="34" t="s">
        <v>190</v>
      </c>
      <c r="B102" s="2" t="s">
        <v>191</v>
      </c>
      <c r="C102" s="5"/>
      <c r="D102" s="165"/>
      <c r="E102" s="165"/>
      <c r="F102" s="165"/>
      <c r="G102" s="165"/>
      <c r="H102" s="165"/>
    </row>
    <row r="103" spans="1:8" s="37" customFormat="1" ht="36" customHeight="1" x14ac:dyDescent="0.15">
      <c r="A103" s="34" t="s">
        <v>192</v>
      </c>
      <c r="B103" s="2" t="s">
        <v>193</v>
      </c>
      <c r="C103" s="5"/>
      <c r="D103" s="165"/>
      <c r="E103" s="165"/>
      <c r="F103" s="165"/>
      <c r="G103" s="165"/>
      <c r="H103" s="165"/>
    </row>
    <row r="104" spans="1:8" s="37" customFormat="1" ht="24" customHeight="1" x14ac:dyDescent="0.15">
      <c r="A104" s="34" t="s">
        <v>194</v>
      </c>
      <c r="B104" s="2" t="s">
        <v>195</v>
      </c>
      <c r="C104" s="5"/>
      <c r="D104" s="165"/>
      <c r="E104" s="165"/>
      <c r="F104" s="165"/>
      <c r="G104" s="165"/>
      <c r="H104" s="165"/>
    </row>
    <row r="105" spans="1:8" s="37" customFormat="1" ht="24" customHeight="1" x14ac:dyDescent="0.15">
      <c r="A105" s="34" t="s">
        <v>196</v>
      </c>
      <c r="B105" s="2" t="s">
        <v>197</v>
      </c>
      <c r="C105" s="5"/>
      <c r="D105" s="165"/>
      <c r="E105" s="165"/>
      <c r="F105" s="165"/>
      <c r="G105" s="165"/>
      <c r="H105" s="165"/>
    </row>
    <row r="106" spans="1:8" s="37" customFormat="1" ht="24" customHeight="1" x14ac:dyDescent="0.15">
      <c r="A106" s="34" t="s">
        <v>198</v>
      </c>
      <c r="B106" s="2" t="s">
        <v>199</v>
      </c>
      <c r="C106" s="5"/>
      <c r="D106" s="165"/>
      <c r="E106" s="165"/>
      <c r="F106" s="165"/>
      <c r="G106" s="165"/>
      <c r="H106" s="165"/>
    </row>
    <row r="107" spans="1:8" s="37" customFormat="1" ht="24" customHeight="1" x14ac:dyDescent="0.15">
      <c r="A107" s="34" t="s">
        <v>200</v>
      </c>
      <c r="B107" s="2" t="s">
        <v>201</v>
      </c>
      <c r="C107" s="5"/>
      <c r="D107" s="165"/>
      <c r="E107" s="165"/>
      <c r="F107" s="165"/>
      <c r="G107" s="165"/>
      <c r="H107" s="165"/>
    </row>
    <row r="108" spans="1:8" s="37" customFormat="1" ht="36" customHeight="1" x14ac:dyDescent="0.15">
      <c r="A108" s="34" t="s">
        <v>202</v>
      </c>
      <c r="B108" s="2" t="s">
        <v>203</v>
      </c>
      <c r="C108" s="5"/>
      <c r="D108" s="165"/>
      <c r="E108" s="165"/>
      <c r="F108" s="165"/>
      <c r="G108" s="165"/>
      <c r="H108" s="165"/>
    </row>
    <row r="109" spans="1:8" s="37" customFormat="1" ht="24" customHeight="1" x14ac:dyDescent="0.15">
      <c r="A109" s="34" t="s">
        <v>204</v>
      </c>
      <c r="B109" s="2" t="s">
        <v>205</v>
      </c>
      <c r="C109" s="5"/>
      <c r="D109" s="165"/>
      <c r="E109" s="165"/>
      <c r="F109" s="165"/>
      <c r="G109" s="165"/>
      <c r="H109" s="165"/>
    </row>
    <row r="110" spans="1:8" ht="12" x14ac:dyDescent="0.15">
      <c r="B110" s="30"/>
      <c r="C110" s="30"/>
      <c r="D110" s="31"/>
      <c r="E110" s="31"/>
      <c r="F110" s="31"/>
    </row>
    <row r="111" spans="1:8" s="37" customFormat="1" ht="12" customHeight="1" x14ac:dyDescent="0.15">
      <c r="A111" s="32" t="s">
        <v>206</v>
      </c>
      <c r="C111" s="32"/>
      <c r="D111" s="31"/>
      <c r="E111" s="31"/>
      <c r="F111" s="31"/>
    </row>
    <row r="112" spans="1:8" ht="12" x14ac:dyDescent="0.15">
      <c r="A112" s="34" t="s">
        <v>15</v>
      </c>
      <c r="B112" s="101" t="s">
        <v>152</v>
      </c>
      <c r="C112" s="101"/>
      <c r="D112" s="101" t="s">
        <v>21</v>
      </c>
      <c r="E112" s="101"/>
      <c r="F112" s="101"/>
      <c r="G112" s="101"/>
      <c r="H112" s="101"/>
    </row>
    <row r="113" spans="1:8" s="37" customFormat="1" ht="24.75" customHeight="1" x14ac:dyDescent="0.15">
      <c r="A113" s="34" t="s">
        <v>207</v>
      </c>
      <c r="B113" s="138" t="s">
        <v>208</v>
      </c>
      <c r="C113" s="138"/>
      <c r="D113" s="165"/>
      <c r="E113" s="165"/>
      <c r="F113" s="165"/>
      <c r="G113" s="165"/>
      <c r="H113" s="165"/>
    </row>
    <row r="114" spans="1:8" ht="12" x14ac:dyDescent="0.15">
      <c r="A114" s="34" t="s">
        <v>209</v>
      </c>
      <c r="B114" s="138" t="s">
        <v>210</v>
      </c>
      <c r="C114" s="138"/>
      <c r="D114" s="165"/>
      <c r="E114" s="165"/>
      <c r="F114" s="165"/>
      <c r="G114" s="165"/>
      <c r="H114" s="165"/>
    </row>
    <row r="115" spans="1:8" ht="12" x14ac:dyDescent="0.15">
      <c r="A115" s="34" t="s">
        <v>211</v>
      </c>
      <c r="B115" s="138" t="s">
        <v>212</v>
      </c>
      <c r="C115" s="138"/>
      <c r="D115" s="165"/>
      <c r="E115" s="165"/>
      <c r="F115" s="165"/>
      <c r="G115" s="165"/>
      <c r="H115" s="165"/>
    </row>
    <row r="116" spans="1:8" ht="12" x14ac:dyDescent="0.15">
      <c r="A116" s="53"/>
      <c r="B116" s="30"/>
      <c r="C116" s="30"/>
      <c r="D116" s="15"/>
      <c r="E116" s="15"/>
      <c r="F116" s="15"/>
      <c r="G116" s="15"/>
      <c r="H116" s="6"/>
    </row>
    <row r="117" spans="1:8" ht="12" x14ac:dyDescent="0.15">
      <c r="A117" s="159" t="s">
        <v>214</v>
      </c>
      <c r="B117" s="159"/>
      <c r="C117" s="159"/>
      <c r="D117" s="159"/>
      <c r="E117" s="159"/>
      <c r="F117" s="159"/>
      <c r="G117" s="159"/>
      <c r="H117" s="159"/>
    </row>
    <row r="118" spans="1:8" s="6" customFormat="1" ht="12" x14ac:dyDescent="0.15">
      <c r="A118" s="8"/>
      <c r="C118" s="8"/>
      <c r="D118" s="8"/>
      <c r="E118" s="8"/>
      <c r="F118" s="8"/>
      <c r="G118" s="8"/>
      <c r="H118" s="8"/>
    </row>
    <row r="119" spans="1:8" s="6" customFormat="1" ht="12" x14ac:dyDescent="0.15">
      <c r="A119" s="21" t="s">
        <v>215</v>
      </c>
      <c r="C119" s="18"/>
      <c r="D119" s="36"/>
      <c r="E119" s="36"/>
      <c r="F119" s="36"/>
      <c r="G119" s="36"/>
      <c r="H119" s="36"/>
    </row>
    <row r="120" spans="1:8" ht="12" x14ac:dyDescent="0.15">
      <c r="A120" s="34" t="s">
        <v>15</v>
      </c>
      <c r="B120" s="101" t="s">
        <v>152</v>
      </c>
      <c r="C120" s="101"/>
      <c r="D120" s="101" t="s">
        <v>21</v>
      </c>
      <c r="E120" s="101"/>
      <c r="F120" s="101"/>
      <c r="G120" s="101"/>
      <c r="H120" s="101"/>
    </row>
    <row r="121" spans="1:8" s="37" customFormat="1" ht="32.25" customHeight="1" x14ac:dyDescent="0.15">
      <c r="A121" s="34" t="s">
        <v>226</v>
      </c>
      <c r="B121" s="114" t="s">
        <v>227</v>
      </c>
      <c r="C121" s="114"/>
      <c r="D121" s="165"/>
      <c r="E121" s="165"/>
      <c r="F121" s="165"/>
      <c r="G121" s="165"/>
      <c r="H121" s="165"/>
    </row>
    <row r="122" spans="1:8" s="37" customFormat="1" ht="36" customHeight="1" x14ac:dyDescent="0.15">
      <c r="A122" s="34" t="s">
        <v>228</v>
      </c>
      <c r="B122" s="114" t="s">
        <v>314</v>
      </c>
      <c r="C122" s="114"/>
      <c r="D122" s="165"/>
      <c r="E122" s="165"/>
      <c r="F122" s="165"/>
      <c r="G122" s="165"/>
      <c r="H122" s="165"/>
    </row>
    <row r="123" spans="1:8" s="37" customFormat="1" ht="44.75" customHeight="1" x14ac:dyDescent="0.15">
      <c r="A123" s="34" t="s">
        <v>230</v>
      </c>
      <c r="B123" s="115" t="s">
        <v>315</v>
      </c>
      <c r="C123" s="115"/>
      <c r="D123" s="165"/>
      <c r="E123" s="165"/>
      <c r="F123" s="165"/>
      <c r="G123" s="165"/>
      <c r="H123" s="165"/>
    </row>
    <row r="124" spans="1:8" ht="12" x14ac:dyDescent="0.15">
      <c r="A124" s="53"/>
      <c r="B124" s="18"/>
      <c r="C124" s="18"/>
      <c r="D124" s="15"/>
      <c r="E124" s="15"/>
      <c r="F124" s="15"/>
      <c r="G124" s="31"/>
    </row>
    <row r="125" spans="1:8" ht="12" x14ac:dyDescent="0.15">
      <c r="A125" s="21" t="s">
        <v>232</v>
      </c>
      <c r="B125" s="18"/>
      <c r="C125" s="18"/>
      <c r="D125" s="15"/>
      <c r="E125" s="15"/>
      <c r="F125" s="15"/>
      <c r="G125" s="31"/>
    </row>
    <row r="126" spans="1:8" ht="12" x14ac:dyDescent="0.15">
      <c r="A126" s="24" t="s">
        <v>15</v>
      </c>
      <c r="B126" s="101" t="s">
        <v>152</v>
      </c>
      <c r="C126" s="101"/>
      <c r="D126" s="101" t="s">
        <v>21</v>
      </c>
      <c r="E126" s="101"/>
      <c r="F126" s="101"/>
      <c r="G126" s="101"/>
      <c r="H126" s="101"/>
    </row>
    <row r="127" spans="1:8" ht="12" x14ac:dyDescent="0.15">
      <c r="A127" s="24" t="s">
        <v>233</v>
      </c>
      <c r="B127" s="145" t="s">
        <v>234</v>
      </c>
      <c r="C127" s="145"/>
      <c r="D127" s="165"/>
      <c r="E127" s="165"/>
      <c r="F127" s="165"/>
      <c r="G127" s="165"/>
      <c r="H127" s="165"/>
    </row>
    <row r="128" spans="1:8" ht="12" x14ac:dyDescent="0.15">
      <c r="A128" s="24" t="s">
        <v>235</v>
      </c>
      <c r="B128" s="145" t="s">
        <v>236</v>
      </c>
      <c r="C128" s="145"/>
      <c r="D128" s="165"/>
      <c r="E128" s="165"/>
      <c r="F128" s="165"/>
      <c r="G128" s="165"/>
      <c r="H128" s="165"/>
    </row>
    <row r="129" spans="1:8" ht="12" x14ac:dyDescent="0.15">
      <c r="A129" s="24" t="s">
        <v>237</v>
      </c>
      <c r="B129" s="145" t="s">
        <v>238</v>
      </c>
      <c r="C129" s="145"/>
      <c r="D129" s="165"/>
      <c r="E129" s="165"/>
      <c r="F129" s="165"/>
      <c r="G129" s="165"/>
      <c r="H129" s="165"/>
    </row>
    <row r="130" spans="1:8" ht="12" x14ac:dyDescent="0.15">
      <c r="A130" s="24" t="s">
        <v>239</v>
      </c>
      <c r="B130" s="145" t="s">
        <v>240</v>
      </c>
      <c r="C130" s="145"/>
      <c r="D130" s="165"/>
      <c r="E130" s="165"/>
      <c r="F130" s="165"/>
      <c r="G130" s="165"/>
      <c r="H130" s="165"/>
    </row>
    <row r="131" spans="1:8" ht="12" x14ac:dyDescent="0.15">
      <c r="A131" s="24" t="s">
        <v>241</v>
      </c>
      <c r="B131" s="145" t="s">
        <v>242</v>
      </c>
      <c r="C131" s="145"/>
      <c r="D131" s="165"/>
      <c r="E131" s="165"/>
      <c r="F131" s="165"/>
      <c r="G131" s="165"/>
      <c r="H131" s="165"/>
    </row>
    <row r="132" spans="1:8" ht="12" x14ac:dyDescent="0.15">
      <c r="A132" s="24" t="s">
        <v>243</v>
      </c>
      <c r="B132" s="145" t="s">
        <v>244</v>
      </c>
      <c r="C132" s="145"/>
      <c r="D132" s="165"/>
      <c r="E132" s="165"/>
      <c r="F132" s="165"/>
      <c r="G132" s="165"/>
      <c r="H132" s="165"/>
    </row>
    <row r="133" spans="1:8" ht="12" x14ac:dyDescent="0.15">
      <c r="A133" s="24" t="s">
        <v>245</v>
      </c>
      <c r="B133" s="145" t="s">
        <v>246</v>
      </c>
      <c r="C133" s="145"/>
      <c r="D133" s="165"/>
      <c r="E133" s="165"/>
      <c r="F133" s="165"/>
      <c r="G133" s="165"/>
      <c r="H133" s="165"/>
    </row>
    <row r="134" spans="1:8" ht="12" x14ac:dyDescent="0.15">
      <c r="A134" s="53"/>
      <c r="B134" s="30"/>
      <c r="C134" s="30"/>
      <c r="D134" s="31"/>
      <c r="E134" s="31"/>
      <c r="F134" s="31"/>
      <c r="G134" s="31"/>
    </row>
    <row r="135" spans="1:8" s="6" customFormat="1" ht="12" customHeight="1" x14ac:dyDescent="0.15">
      <c r="A135" s="159" t="s">
        <v>248</v>
      </c>
      <c r="B135" s="159"/>
      <c r="C135" s="159"/>
      <c r="D135" s="159"/>
      <c r="E135" s="159"/>
      <c r="F135" s="159"/>
      <c r="G135" s="159"/>
      <c r="H135" s="159"/>
    </row>
    <row r="136" spans="1:8" s="6" customFormat="1" ht="12" x14ac:dyDescent="0.15">
      <c r="A136" s="167" t="s">
        <v>249</v>
      </c>
      <c r="B136" s="167"/>
      <c r="C136" s="167"/>
      <c r="D136" s="167"/>
      <c r="E136" s="167"/>
      <c r="F136" s="167"/>
      <c r="G136" s="167"/>
    </row>
    <row r="137" spans="1:8" s="6" customFormat="1" x14ac:dyDescent="0.15">
      <c r="A137" s="9" t="s">
        <v>15</v>
      </c>
      <c r="B137" s="28" t="s">
        <v>152</v>
      </c>
      <c r="C137" s="11"/>
      <c r="D137" s="101" t="s">
        <v>21</v>
      </c>
      <c r="E137" s="101"/>
      <c r="F137" s="101"/>
      <c r="G137" s="101"/>
      <c r="H137" s="101"/>
    </row>
    <row r="138" spans="1:8" s="6" customFormat="1" ht="36" customHeight="1" x14ac:dyDescent="0.15">
      <c r="A138" s="9" t="s">
        <v>252</v>
      </c>
      <c r="B138" s="4" t="s">
        <v>253</v>
      </c>
      <c r="C138" s="11"/>
      <c r="D138" s="165"/>
      <c r="E138" s="165"/>
      <c r="F138" s="165"/>
      <c r="G138" s="165"/>
      <c r="H138" s="165"/>
    </row>
    <row r="139" spans="1:8" s="6" customFormat="1" ht="84" customHeight="1" x14ac:dyDescent="0.15">
      <c r="A139" s="9" t="s">
        <v>255</v>
      </c>
      <c r="B139" s="4" t="s">
        <v>256</v>
      </c>
      <c r="C139" s="11"/>
      <c r="D139" s="165"/>
      <c r="E139" s="165"/>
      <c r="F139" s="165"/>
      <c r="G139" s="165"/>
      <c r="H139" s="165"/>
    </row>
    <row r="140" spans="1:8" s="6" customFormat="1" ht="36" customHeight="1" x14ac:dyDescent="0.15">
      <c r="A140" s="9" t="s">
        <v>257</v>
      </c>
      <c r="B140" s="4" t="s">
        <v>258</v>
      </c>
      <c r="C140" s="11"/>
      <c r="D140" s="165"/>
      <c r="E140" s="165"/>
      <c r="F140" s="165"/>
      <c r="G140" s="165"/>
      <c r="H140" s="165"/>
    </row>
    <row r="141" spans="1:8" s="6" customFormat="1" ht="36" customHeight="1" x14ac:dyDescent="0.15">
      <c r="A141" s="9" t="s">
        <v>259</v>
      </c>
      <c r="B141" s="4" t="s">
        <v>260</v>
      </c>
      <c r="C141" s="11"/>
      <c r="D141" s="165"/>
      <c r="E141" s="165"/>
      <c r="F141" s="165"/>
      <c r="G141" s="165"/>
      <c r="H141" s="165"/>
    </row>
    <row r="142" spans="1:8" s="6" customFormat="1" ht="36" customHeight="1" x14ac:dyDescent="0.15">
      <c r="A142" s="9" t="s">
        <v>261</v>
      </c>
      <c r="B142" s="4" t="s">
        <v>262</v>
      </c>
      <c r="C142" s="11"/>
      <c r="D142" s="165"/>
      <c r="E142" s="165"/>
      <c r="F142" s="165"/>
      <c r="G142" s="165"/>
      <c r="H142" s="165"/>
    </row>
    <row r="143" spans="1:8" s="6" customFormat="1" ht="48" customHeight="1" x14ac:dyDescent="0.15">
      <c r="A143" s="9" t="s">
        <v>263</v>
      </c>
      <c r="B143" s="4" t="s">
        <v>264</v>
      </c>
      <c r="C143" s="11"/>
      <c r="D143" s="165"/>
      <c r="E143" s="165"/>
      <c r="F143" s="165"/>
      <c r="G143" s="165"/>
      <c r="H143" s="165"/>
    </row>
    <row r="144" spans="1:8" s="6" customFormat="1" ht="24" customHeight="1" x14ac:dyDescent="0.15">
      <c r="A144" s="9" t="s">
        <v>265</v>
      </c>
      <c r="B144" s="4" t="s">
        <v>266</v>
      </c>
      <c r="C144" s="11"/>
      <c r="D144" s="165"/>
      <c r="E144" s="165"/>
      <c r="F144" s="165"/>
      <c r="G144" s="165"/>
      <c r="H144" s="165"/>
    </row>
    <row r="145" spans="1:8" s="6" customFormat="1" ht="48" customHeight="1" x14ac:dyDescent="0.15">
      <c r="A145" s="9" t="s">
        <v>267</v>
      </c>
      <c r="B145" s="4" t="s">
        <v>268</v>
      </c>
      <c r="C145" s="11"/>
      <c r="D145" s="165"/>
      <c r="E145" s="165"/>
      <c r="F145" s="165"/>
      <c r="G145" s="165"/>
      <c r="H145" s="165"/>
    </row>
    <row r="146" spans="1:8" s="6" customFormat="1" ht="36" customHeight="1" x14ac:dyDescent="0.15">
      <c r="A146" s="9" t="s">
        <v>269</v>
      </c>
      <c r="B146" s="4" t="s">
        <v>270</v>
      </c>
      <c r="C146" s="11"/>
      <c r="D146" s="165"/>
      <c r="E146" s="165"/>
      <c r="F146" s="165"/>
      <c r="G146" s="165"/>
      <c r="H146" s="165"/>
    </row>
    <row r="148" spans="1:8" ht="12" x14ac:dyDescent="0.15">
      <c r="A148" s="8" t="s">
        <v>316</v>
      </c>
      <c r="B148" s="6"/>
      <c r="C148" s="6"/>
      <c r="D148" s="15"/>
      <c r="E148" s="15"/>
      <c r="F148" s="6"/>
      <c r="G148" s="6"/>
    </row>
    <row r="149" spans="1:8" x14ac:dyDescent="0.15">
      <c r="A149" s="22" t="s">
        <v>15</v>
      </c>
      <c r="B149" s="23" t="s">
        <v>152</v>
      </c>
      <c r="C149" s="168" t="s">
        <v>21</v>
      </c>
      <c r="D149" s="169"/>
      <c r="E149" s="169"/>
      <c r="F149" s="169"/>
      <c r="G149" s="170"/>
    </row>
    <row r="150" spans="1:8" s="37" customFormat="1" ht="24" x14ac:dyDescent="0.15">
      <c r="A150" s="9" t="s">
        <v>276</v>
      </c>
      <c r="B150" s="25" t="s">
        <v>319</v>
      </c>
      <c r="C150" s="168"/>
      <c r="D150" s="169"/>
      <c r="E150" s="169"/>
      <c r="F150" s="169"/>
      <c r="G150" s="170"/>
    </row>
    <row r="151" spans="1:8" x14ac:dyDescent="0.15">
      <c r="A151" s="9" t="s">
        <v>277</v>
      </c>
      <c r="B151" s="17" t="s">
        <v>278</v>
      </c>
      <c r="C151" s="168"/>
      <c r="D151" s="169"/>
      <c r="E151" s="169"/>
      <c r="F151" s="169"/>
      <c r="G151" s="170"/>
    </row>
    <row r="152" spans="1:8" s="37" customFormat="1" ht="24" customHeight="1" x14ac:dyDescent="0.15">
      <c r="A152" s="9" t="s">
        <v>279</v>
      </c>
      <c r="B152" s="17" t="s">
        <v>280</v>
      </c>
      <c r="C152" s="168"/>
      <c r="D152" s="169"/>
      <c r="E152" s="169"/>
      <c r="F152" s="169"/>
      <c r="G152" s="170"/>
    </row>
    <row r="156" spans="1:8" s="37" customFormat="1" ht="12" customHeight="1" x14ac:dyDescent="0.15">
      <c r="A156" s="125" t="s">
        <v>317</v>
      </c>
      <c r="B156" s="125"/>
      <c r="C156" s="125"/>
      <c r="D156" s="125"/>
      <c r="E156" s="125"/>
      <c r="F156" s="125"/>
      <c r="G156" s="125"/>
      <c r="H156" s="125"/>
    </row>
    <row r="157" spans="1:8" ht="12" x14ac:dyDescent="0.15">
      <c r="A157" s="166"/>
      <c r="B157" s="166"/>
      <c r="C157" s="166"/>
      <c r="D157" s="166"/>
      <c r="E157" s="166"/>
      <c r="F157" s="166"/>
      <c r="G157" s="166"/>
      <c r="H157" s="166"/>
    </row>
    <row r="158" spans="1:8" ht="12" x14ac:dyDescent="0.15">
      <c r="A158" s="166"/>
      <c r="B158" s="166"/>
      <c r="C158" s="166"/>
      <c r="D158" s="166"/>
      <c r="E158" s="166"/>
      <c r="F158" s="166"/>
      <c r="G158" s="166"/>
      <c r="H158" s="166"/>
    </row>
    <row r="159" spans="1:8" ht="12" x14ac:dyDescent="0.15">
      <c r="A159" s="166"/>
      <c r="B159" s="166"/>
      <c r="C159" s="166"/>
      <c r="D159" s="166"/>
      <c r="E159" s="166"/>
      <c r="F159" s="166"/>
      <c r="G159" s="166"/>
      <c r="H159" s="166"/>
    </row>
    <row r="160" spans="1:8" ht="12" x14ac:dyDescent="0.15">
      <c r="A160" s="166"/>
      <c r="B160" s="166"/>
      <c r="C160" s="166"/>
      <c r="D160" s="166"/>
      <c r="E160" s="166"/>
      <c r="F160" s="166"/>
      <c r="G160" s="166"/>
      <c r="H160" s="166"/>
    </row>
    <row r="161" spans="1:8" ht="12" x14ac:dyDescent="0.15">
      <c r="A161" s="166"/>
      <c r="B161" s="166"/>
      <c r="C161" s="166"/>
      <c r="D161" s="166"/>
      <c r="E161" s="166"/>
      <c r="F161" s="166"/>
      <c r="G161" s="166"/>
      <c r="H161" s="166"/>
    </row>
    <row r="162" spans="1:8" ht="12" x14ac:dyDescent="0.15">
      <c r="A162" s="166"/>
      <c r="B162" s="166"/>
      <c r="C162" s="166"/>
      <c r="D162" s="166"/>
      <c r="E162" s="166"/>
      <c r="F162" s="166"/>
      <c r="G162" s="166"/>
      <c r="H162" s="166"/>
    </row>
    <row r="163" spans="1:8" ht="12" x14ac:dyDescent="0.15">
      <c r="A163" s="166"/>
      <c r="B163" s="166"/>
      <c r="C163" s="166"/>
      <c r="D163" s="166"/>
      <c r="E163" s="166"/>
      <c r="F163" s="166"/>
      <c r="G163" s="166"/>
      <c r="H163" s="166"/>
    </row>
    <row r="164" spans="1:8" ht="12" x14ac:dyDescent="0.15">
      <c r="A164" s="166"/>
      <c r="B164" s="166"/>
      <c r="C164" s="166"/>
      <c r="D164" s="166"/>
      <c r="E164" s="166"/>
      <c r="F164" s="166"/>
      <c r="G164" s="166"/>
      <c r="H164" s="166"/>
    </row>
    <row r="165" spans="1:8" ht="12" x14ac:dyDescent="0.15">
      <c r="A165" s="166"/>
      <c r="B165" s="166"/>
      <c r="C165" s="166"/>
      <c r="D165" s="166"/>
      <c r="E165" s="166"/>
      <c r="F165" s="166"/>
      <c r="G165" s="166"/>
      <c r="H165" s="166"/>
    </row>
    <row r="166" spans="1:8" ht="12" x14ac:dyDescent="0.15">
      <c r="A166" s="166"/>
      <c r="B166" s="166"/>
      <c r="C166" s="166"/>
      <c r="D166" s="166"/>
      <c r="E166" s="166"/>
      <c r="F166" s="166"/>
      <c r="G166" s="166"/>
      <c r="H166" s="166"/>
    </row>
    <row r="167" spans="1:8" ht="12" x14ac:dyDescent="0.15">
      <c r="A167" s="166"/>
      <c r="B167" s="166"/>
      <c r="C167" s="166"/>
      <c r="D167" s="166"/>
      <c r="E167" s="166"/>
      <c r="F167" s="166"/>
      <c r="G167" s="166"/>
      <c r="H167" s="166"/>
    </row>
    <row r="168" spans="1:8" ht="12" x14ac:dyDescent="0.15">
      <c r="A168" s="166"/>
      <c r="B168" s="166"/>
      <c r="C168" s="166"/>
      <c r="D168" s="166"/>
      <c r="E168" s="166"/>
      <c r="F168" s="166"/>
      <c r="G168" s="166"/>
      <c r="H168" s="166"/>
    </row>
  </sheetData>
  <mergeCells count="184">
    <mergeCell ref="A4:H4"/>
    <mergeCell ref="C150:G150"/>
    <mergeCell ref="C151:G151"/>
    <mergeCell ref="C152:G152"/>
    <mergeCell ref="D146:H146"/>
    <mergeCell ref="D145:H145"/>
    <mergeCell ref="A156:H156"/>
    <mergeCell ref="B115:C115"/>
    <mergeCell ref="B120:C120"/>
    <mergeCell ref="A97:H97"/>
    <mergeCell ref="D100:H100"/>
    <mergeCell ref="D101:H101"/>
    <mergeCell ref="D102:H102"/>
    <mergeCell ref="B112:C112"/>
    <mergeCell ref="D128:H128"/>
    <mergeCell ref="D120:H120"/>
    <mergeCell ref="D121:H121"/>
    <mergeCell ref="D122:H122"/>
    <mergeCell ref="D123:H123"/>
    <mergeCell ref="D126:H126"/>
    <mergeCell ref="D127:H127"/>
    <mergeCell ref="D113:H113"/>
    <mergeCell ref="D114:H114"/>
    <mergeCell ref="D115:H115"/>
    <mergeCell ref="A157:H168"/>
    <mergeCell ref="D140:H140"/>
    <mergeCell ref="D141:H141"/>
    <mergeCell ref="D142:H142"/>
    <mergeCell ref="D143:H143"/>
    <mergeCell ref="D144:H144"/>
    <mergeCell ref="D129:H129"/>
    <mergeCell ref="D130:H130"/>
    <mergeCell ref="D131:H131"/>
    <mergeCell ref="D132:H132"/>
    <mergeCell ref="D133:H133"/>
    <mergeCell ref="A136:G136"/>
    <mergeCell ref="A135:H135"/>
    <mergeCell ref="D137:H137"/>
    <mergeCell ref="D138:H138"/>
    <mergeCell ref="D139:H139"/>
    <mergeCell ref="B129:C129"/>
    <mergeCell ref="B130:C130"/>
    <mergeCell ref="B131:C131"/>
    <mergeCell ref="B132:C132"/>
    <mergeCell ref="B133:C133"/>
    <mergeCell ref="C149:G149"/>
    <mergeCell ref="A117:H117"/>
    <mergeCell ref="B128:C128"/>
    <mergeCell ref="B121:C121"/>
    <mergeCell ref="B122:C122"/>
    <mergeCell ref="B123:C123"/>
    <mergeCell ref="B126:C126"/>
    <mergeCell ref="B127:C127"/>
    <mergeCell ref="B113:C113"/>
    <mergeCell ref="B114:C114"/>
    <mergeCell ref="D109:H109"/>
    <mergeCell ref="D112:H112"/>
    <mergeCell ref="D103:H103"/>
    <mergeCell ref="D104:H104"/>
    <mergeCell ref="D105:H105"/>
    <mergeCell ref="D106:H106"/>
    <mergeCell ref="D107:H107"/>
    <mergeCell ref="D108:H108"/>
    <mergeCell ref="B100:C100"/>
    <mergeCell ref="D93:H93"/>
    <mergeCell ref="D94:H94"/>
    <mergeCell ref="D95:H95"/>
    <mergeCell ref="B93:C93"/>
    <mergeCell ref="B94:C94"/>
    <mergeCell ref="B95:C95"/>
    <mergeCell ref="D82:H82"/>
    <mergeCell ref="D83:H83"/>
    <mergeCell ref="D86:H86"/>
    <mergeCell ref="D87:H87"/>
    <mergeCell ref="D88:H88"/>
    <mergeCell ref="D89:H89"/>
    <mergeCell ref="B92:C92"/>
    <mergeCell ref="B86:C86"/>
    <mergeCell ref="B87:C87"/>
    <mergeCell ref="B88:C88"/>
    <mergeCell ref="B89:C89"/>
    <mergeCell ref="B90:C90"/>
    <mergeCell ref="B91:C91"/>
    <mergeCell ref="D90:H90"/>
    <mergeCell ref="D91:H91"/>
    <mergeCell ref="D92:H92"/>
    <mergeCell ref="D81:H81"/>
    <mergeCell ref="A76:H76"/>
    <mergeCell ref="B74:C74"/>
    <mergeCell ref="B75:C75"/>
    <mergeCell ref="A77:H77"/>
    <mergeCell ref="B78:C78"/>
    <mergeCell ref="D78:H78"/>
    <mergeCell ref="D79:H79"/>
    <mergeCell ref="D80:H80"/>
    <mergeCell ref="D71:H71"/>
    <mergeCell ref="D72:H72"/>
    <mergeCell ref="D73:H73"/>
    <mergeCell ref="D74:H74"/>
    <mergeCell ref="B61:C61"/>
    <mergeCell ref="B62:C62"/>
    <mergeCell ref="D62:H62"/>
    <mergeCell ref="B65:C65"/>
    <mergeCell ref="B66:C66"/>
    <mergeCell ref="B67:C67"/>
    <mergeCell ref="D65:H65"/>
    <mergeCell ref="D66:H66"/>
    <mergeCell ref="D67:H67"/>
    <mergeCell ref="B68:C68"/>
    <mergeCell ref="B69:C69"/>
    <mergeCell ref="B70:C70"/>
    <mergeCell ref="B71:C71"/>
    <mergeCell ref="B72:C72"/>
    <mergeCell ref="B73:C73"/>
    <mergeCell ref="B58:C58"/>
    <mergeCell ref="B60:C60"/>
    <mergeCell ref="D60:H60"/>
    <mergeCell ref="D61:H61"/>
    <mergeCell ref="B53:C53"/>
    <mergeCell ref="B54:C54"/>
    <mergeCell ref="D68:H68"/>
    <mergeCell ref="D69:H69"/>
    <mergeCell ref="D70:H70"/>
    <mergeCell ref="A49:H49"/>
    <mergeCell ref="D52:H52"/>
    <mergeCell ref="D53:H53"/>
    <mergeCell ref="D54:H54"/>
    <mergeCell ref="D55:H55"/>
    <mergeCell ref="D56:H56"/>
    <mergeCell ref="D57:H57"/>
    <mergeCell ref="B52:C52"/>
    <mergeCell ref="D46:H46"/>
    <mergeCell ref="D47:H47"/>
    <mergeCell ref="A46:A47"/>
    <mergeCell ref="B46:B47"/>
    <mergeCell ref="B55:C55"/>
    <mergeCell ref="B56:C56"/>
    <mergeCell ref="B57:C57"/>
    <mergeCell ref="A44:A45"/>
    <mergeCell ref="B44:B45"/>
    <mergeCell ref="B43:C43"/>
    <mergeCell ref="B35:C35"/>
    <mergeCell ref="B36:C36"/>
    <mergeCell ref="B37:C37"/>
    <mergeCell ref="B38:C38"/>
    <mergeCell ref="B39:C39"/>
    <mergeCell ref="B40:C40"/>
    <mergeCell ref="C20:H20"/>
    <mergeCell ref="B31:C31"/>
    <mergeCell ref="D38:H38"/>
    <mergeCell ref="D39:H39"/>
    <mergeCell ref="D40:H40"/>
    <mergeCell ref="D43:H43"/>
    <mergeCell ref="D44:H44"/>
    <mergeCell ref="D45:H45"/>
    <mergeCell ref="B34:C34"/>
    <mergeCell ref="D34:H34"/>
    <mergeCell ref="D35:H35"/>
    <mergeCell ref="D36:H36"/>
    <mergeCell ref="D37:H37"/>
    <mergeCell ref="A6:H6"/>
    <mergeCell ref="C9:H9"/>
    <mergeCell ref="A11:H11"/>
    <mergeCell ref="C15:H15"/>
    <mergeCell ref="C16:H16"/>
    <mergeCell ref="A9:B9"/>
    <mergeCell ref="A2:H2"/>
    <mergeCell ref="A7:H7"/>
    <mergeCell ref="D30:H30"/>
    <mergeCell ref="B30:C30"/>
    <mergeCell ref="C21:H21"/>
    <mergeCell ref="D25:H25"/>
    <mergeCell ref="D26:H26"/>
    <mergeCell ref="D27:H27"/>
    <mergeCell ref="D28:H28"/>
    <mergeCell ref="D29:H29"/>
    <mergeCell ref="B29:C29"/>
    <mergeCell ref="C17:H17"/>
    <mergeCell ref="B25:C25"/>
    <mergeCell ref="B26:C26"/>
    <mergeCell ref="B27:C27"/>
    <mergeCell ref="B28:C28"/>
    <mergeCell ref="C18:H18"/>
    <mergeCell ref="C19:H1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B65B9BE23A18B43A53483F9CCDED39E" ma:contentTypeVersion="14" ma:contentTypeDescription="Create a new document." ma:contentTypeScope="" ma:versionID="fcaf2c3c73ba038c537ba2af00343593">
  <xsd:schema xmlns:xsd="http://www.w3.org/2001/XMLSchema" xmlns:xs="http://www.w3.org/2001/XMLSchema" xmlns:p="http://schemas.microsoft.com/office/2006/metadata/properties" xmlns:ns3="b9932b8b-2bdb-431a-b97f-952c44fde46f" xmlns:ns4="a93314ae-6895-4a7e-bff2-5c97bd363ecd" targetNamespace="http://schemas.microsoft.com/office/2006/metadata/properties" ma:root="true" ma:fieldsID="e2636c8965e0bb9db2a1acfcc163b14b" ns3:_="" ns4:_="">
    <xsd:import namespace="b9932b8b-2bdb-431a-b97f-952c44fde46f"/>
    <xsd:import namespace="a93314ae-6895-4a7e-bff2-5c97bd363ec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932b8b-2bdb-431a-b97f-952c44fde46f"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3314ae-6895-4a7e-bff2-5c97bd363ec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6486DA-35A6-46EF-9348-A6ADC023A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6A3230F-FE68-4C3A-8C98-4BB0FBD405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932b8b-2bdb-431a-b97f-952c44fde46f"/>
    <ds:schemaRef ds:uri="a93314ae-6895-4a7e-bff2-5c97bd363e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019177-548F-428F-B58F-32A110AC566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Instrumento</vt:lpstr>
      <vt:lpstr>Observaciones</vt:lpstr>
      <vt:lpstr>Instrumento!Área_de_impresión</vt:lpstr>
      <vt:lpstr>Instrumento!Títulos_a_imprimir</vt:lpstr>
    </vt:vector>
  </TitlesOfParts>
  <Manager/>
  <Company>B.U.A.P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B.UA.P;Benjamín Jaime Pérez Romero</dc:creator>
  <cp:keywords/>
  <dc:description/>
  <cp:lastModifiedBy>BARBARA LOPEZ MOLINA</cp:lastModifiedBy>
  <cp:revision/>
  <cp:lastPrinted>2025-11-20T23:08:17Z</cp:lastPrinted>
  <dcterms:created xsi:type="dcterms:W3CDTF">2001-02-16T20:28:03Z</dcterms:created>
  <dcterms:modified xsi:type="dcterms:W3CDTF">2026-09-21T16:57:06Z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0x010100BB65B9BE23A18B43A53483F9CCDED39E</vt:lpwstr>
  </property>
</Properties>
</file>