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7"/>
  <workbookPr codeName="ThisWorkbook"/>
  <mc:AlternateContent xmlns:mc="http://schemas.openxmlformats.org/markup-compatibility/2006">
    <mc:Choice Requires="x15">
      <x15ac:absPath xmlns:x15ac="http://schemas.microsoft.com/office/spreadsheetml/2010/11/ac" url="/Users/vd.judith/Downloads/"/>
    </mc:Choice>
  </mc:AlternateContent>
  <xr:revisionPtr revIDLastSave="0" documentId="13_ncr:1_{C384E419-CA82-6548-9DFB-786112B1E37E}" xr6:coauthVersionLast="47" xr6:coauthVersionMax="47" xr10:uidLastSave="{00000000-0000-0000-0000-000000000000}"/>
  <bookViews>
    <workbookView xWindow="6020" yWindow="500" windowWidth="32740" windowHeight="18800" xr2:uid="{00000000-000D-0000-FFFF-FFFF00000000}"/>
  </bookViews>
  <sheets>
    <sheet name="Instrumento" sheetId="1" r:id="rId1"/>
    <sheet name="Observaciones" sheetId="2" r:id="rId2"/>
  </sheets>
  <definedNames>
    <definedName name="_xlnm.Print_Titles" localSheetId="0">Instrumento!1:2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5" i="1" l="1"/>
  <c r="E52" i="1"/>
  <c r="E230" i="1"/>
  <c r="E104" i="1"/>
  <c r="E103" i="1"/>
  <c r="E102" i="1"/>
  <c r="F227" i="1"/>
  <c r="E231" i="1" l="1"/>
  <c r="C234" i="1" s="1"/>
  <c r="E105" i="1"/>
  <c r="D29" i="1"/>
  <c r="E33" i="1"/>
  <c r="E34" i="1"/>
  <c r="E35" i="1"/>
  <c r="E36" i="1"/>
  <c r="E37" i="1"/>
  <c r="E38" i="1"/>
  <c r="E44" i="1"/>
  <c r="E45" i="1"/>
  <c r="E46" i="1"/>
  <c r="E47" i="1"/>
  <c r="E51" i="1"/>
  <c r="E56" i="1"/>
  <c r="E57" i="1"/>
  <c r="E58" i="1"/>
  <c r="E62" i="1"/>
  <c r="E63" i="1"/>
  <c r="D67" i="1"/>
  <c r="E70" i="1"/>
  <c r="E71" i="1"/>
  <c r="E72" i="1"/>
  <c r="E73" i="1"/>
  <c r="E74" i="1"/>
  <c r="E75" i="1"/>
  <c r="E76" i="1"/>
  <c r="E77" i="1"/>
  <c r="E81" i="1"/>
  <c r="E82" i="1"/>
  <c r="E83" i="1"/>
  <c r="E84" i="1"/>
  <c r="E88" i="1"/>
  <c r="E89" i="1"/>
  <c r="E90" i="1"/>
  <c r="E91" i="1"/>
  <c r="E96" i="1"/>
  <c r="E97" i="1"/>
  <c r="E98" i="1"/>
  <c r="D109" i="1"/>
  <c r="E112" i="1"/>
  <c r="E113" i="1"/>
  <c r="E114" i="1"/>
  <c r="E115" i="1"/>
  <c r="E116" i="1"/>
  <c r="E117" i="1"/>
  <c r="E118" i="1"/>
  <c r="E119" i="1"/>
  <c r="E120" i="1"/>
  <c r="E121" i="1"/>
  <c r="E122" i="1"/>
  <c r="E123" i="1"/>
  <c r="E124" i="1"/>
  <c r="E125" i="1"/>
  <c r="E129" i="1"/>
  <c r="E130" i="1"/>
  <c r="E131" i="1"/>
  <c r="E132" i="1"/>
  <c r="E133" i="1"/>
  <c r="E137" i="1"/>
  <c r="E138" i="1"/>
  <c r="E139" i="1"/>
  <c r="E140" i="1"/>
  <c r="E141" i="1"/>
  <c r="E145" i="1"/>
  <c r="E146" i="1"/>
  <c r="E147" i="1"/>
  <c r="E148" i="1"/>
  <c r="E149" i="1"/>
  <c r="E153" i="1"/>
  <c r="E154" i="1"/>
  <c r="E155" i="1"/>
  <c r="E156" i="1"/>
  <c r="E160" i="1"/>
  <c r="E163" i="1"/>
  <c r="E164" i="1"/>
  <c r="E168" i="1"/>
  <c r="E169" i="1"/>
  <c r="E170" i="1"/>
  <c r="E174" i="1"/>
  <c r="E175" i="1"/>
  <c r="E176" i="1"/>
  <c r="E177" i="1"/>
  <c r="E178" i="1"/>
  <c r="E179" i="1"/>
  <c r="E183" i="1"/>
  <c r="E184" i="1"/>
  <c r="E185" i="1"/>
  <c r="E186" i="1"/>
  <c r="E187" i="1"/>
  <c r="E188" i="1"/>
  <c r="E189" i="1"/>
  <c r="E190" i="1"/>
  <c r="E191" i="1"/>
  <c r="E192" i="1"/>
  <c r="E193" i="1"/>
  <c r="E194" i="1"/>
  <c r="E198" i="1"/>
  <c r="E199" i="1"/>
  <c r="E200" i="1"/>
  <c r="E201" i="1"/>
  <c r="E202" i="1"/>
  <c r="E203" i="1"/>
  <c r="E204" i="1"/>
  <c r="E205" i="1"/>
  <c r="E206" i="1"/>
  <c r="E207" i="1"/>
  <c r="E208" i="1"/>
  <c r="F212" i="1"/>
  <c r="E215" i="1"/>
  <c r="E216" i="1"/>
  <c r="E217" i="1"/>
  <c r="E218" i="1"/>
  <c r="E219" i="1"/>
  <c r="E220" i="1"/>
  <c r="E221" i="1"/>
  <c r="E222" i="1"/>
  <c r="E223" i="1"/>
  <c r="C245" i="1"/>
  <c r="D240" i="1" s="1"/>
  <c r="E165" i="1" l="1"/>
  <c r="E92" i="1"/>
  <c r="E134" i="1"/>
  <c r="E53" i="1"/>
  <c r="E209" i="1"/>
  <c r="E171" i="1"/>
  <c r="E85" i="1"/>
  <c r="E195" i="1"/>
  <c r="E224" i="1"/>
  <c r="C225" i="1" s="1"/>
  <c r="F243" i="1" s="1"/>
  <c r="G243" i="1" s="1"/>
  <c r="E39" i="1"/>
  <c r="D241" i="1"/>
  <c r="E64" i="1"/>
  <c r="E59" i="1"/>
  <c r="E48" i="1"/>
  <c r="F244" i="1"/>
  <c r="G244" i="1" s="1"/>
  <c r="E180" i="1"/>
  <c r="E157" i="1"/>
  <c r="E150" i="1"/>
  <c r="E142" i="1"/>
  <c r="E126" i="1"/>
  <c r="E99" i="1"/>
  <c r="E78" i="1"/>
  <c r="D242" i="1"/>
  <c r="D239" i="1"/>
  <c r="D244" i="1"/>
  <c r="D243" i="1"/>
  <c r="D245" i="1"/>
  <c r="C210" i="1" l="1"/>
  <c r="F242" i="1" s="1"/>
  <c r="G242" i="1" s="1"/>
  <c r="C158" i="1"/>
  <c r="F241" i="1" s="1"/>
  <c r="G241" i="1" s="1"/>
  <c r="C107" i="1"/>
  <c r="F240" i="1" s="1"/>
  <c r="G240" i="1" s="1"/>
  <c r="C65" i="1"/>
  <c r="F239" i="1" s="1"/>
  <c r="G239" i="1" s="1"/>
  <c r="F245" i="1" l="1"/>
  <c r="G245" i="1" s="1"/>
</calcChain>
</file>

<file path=xl/sharedStrings.xml><?xml version="1.0" encoding="utf-8"?>
<sst xmlns="http://schemas.openxmlformats.org/spreadsheetml/2006/main" count="872" uniqueCount="393">
  <si>
    <t>Instrucciones</t>
  </si>
  <si>
    <t>Los topes y puntajes no pueden ser modificados por la CODIMA (la calificación de cada sub-rubro no podrá ser mayor al tope indicado)</t>
  </si>
  <si>
    <t>La columna de "responsable de la base de datos", se refiere a la instancia (dependencia o el interesado) que captura la evidencia en la plataforma CVU.</t>
  </si>
  <si>
    <t>El profesor deberá capturar en la plataforma "CVU" las evidencias que acrediten los factores señalados con la leyenda "Lo captura el solicitante" (el ingreso será a través de autoservicios y de la liga www.cvu.buap.mx)</t>
  </si>
  <si>
    <t>El solicitante que obtenga el puntaje mínimo establecido para la categoría que ejerce, podrá ser acreedor a la definitividad en su Unidad Académica, siempre y cuando cumpla con los requisitos señalados en el RIPPPA.</t>
  </si>
  <si>
    <t>Nombre del docente</t>
  </si>
  <si>
    <t>ID</t>
  </si>
  <si>
    <t>Unidad académica</t>
  </si>
  <si>
    <t>Sede</t>
  </si>
  <si>
    <t>Programa Educativo</t>
  </si>
  <si>
    <t>Fecha de Evaluación</t>
  </si>
  <si>
    <t>Categoría</t>
  </si>
  <si>
    <t>Rubro 1. Docencia</t>
  </si>
  <si>
    <t xml:space="preserve">Tope: </t>
  </si>
  <si>
    <t>Sub-rubro 1.1: Grado académico</t>
  </si>
  <si>
    <t>Tope:</t>
  </si>
  <si>
    <t>Contribuciones a la docencia al desarrollo institucional y de la unidad académica</t>
  </si>
  <si>
    <t>No.</t>
  </si>
  <si>
    <t>Último grado académico concluido</t>
  </si>
  <si>
    <t>Puntaje</t>
  </si>
  <si>
    <t>Último grado</t>
  </si>
  <si>
    <t>Calificación</t>
  </si>
  <si>
    <t>Responsable de la base de datos/Evidencia</t>
  </si>
  <si>
    <t>Observaciones</t>
  </si>
  <si>
    <t>1.1.1</t>
  </si>
  <si>
    <t>Licenciatura</t>
  </si>
  <si>
    <t>Lo valida la CODIMA con la evidencia de la fase de requisitos generales</t>
  </si>
  <si>
    <t>Solo se contabiliza el último grado</t>
  </si>
  <si>
    <t>1.1.2</t>
  </si>
  <si>
    <t>Especialidad de 1 años</t>
  </si>
  <si>
    <t>1.1.3</t>
  </si>
  <si>
    <t>Especialidad de 2 años</t>
  </si>
  <si>
    <t>1.1.4</t>
  </si>
  <si>
    <t>Especialidad de 3 años o más</t>
  </si>
  <si>
    <t>1.1.5</t>
  </si>
  <si>
    <t xml:space="preserve">Maestría </t>
  </si>
  <si>
    <t>1.1.6</t>
  </si>
  <si>
    <t>Doctorado</t>
  </si>
  <si>
    <t>Total</t>
  </si>
  <si>
    <r>
      <rPr>
        <sz val="9"/>
        <color theme="1"/>
        <rFont val="Calibri (Cuerpo)"/>
      </rPr>
      <t>sub-rubro 1.2 Docencia frente a grupo</t>
    </r>
    <r>
      <rPr>
        <sz val="9"/>
        <color theme="1"/>
        <rFont val="Calibri"/>
        <family val="2"/>
        <scheme val="minor"/>
      </rPr>
      <t xml:space="preserve"> </t>
    </r>
    <r>
      <rPr>
        <sz val="9"/>
        <color theme="1"/>
        <rFont val="Calibri (Cuerpo)"/>
      </rPr>
      <t>(HORAS/SEMANA)</t>
    </r>
  </si>
  <si>
    <t>Total de horas</t>
  </si>
  <si>
    <t>Total de horas clase impartidas (rango)</t>
  </si>
  <si>
    <t>Total de hrs.</t>
  </si>
  <si>
    <t>Observación</t>
  </si>
  <si>
    <t>1.2.1</t>
  </si>
  <si>
    <t xml:space="preserve">Dirección de Educación Superior y VIEP </t>
  </si>
  <si>
    <t>1.2.2</t>
  </si>
  <si>
    <t>1.2.3</t>
  </si>
  <si>
    <t>1.2.4</t>
  </si>
  <si>
    <t>sub-rubro 1.3 Participación en cursos de formación docente o actualización profesional</t>
  </si>
  <si>
    <t xml:space="preserve">No. </t>
  </si>
  <si>
    <t>Número de cursos</t>
  </si>
  <si>
    <t>1.3.1</t>
  </si>
  <si>
    <t>Impartición de cursos de Formación Docente, actualización profesional o educación continua de 40 hrs.</t>
  </si>
  <si>
    <t>Con registro o aval de la Escuela de Formación Docente y Desarrollo Académico, Dirección de Educación Continua o de la Unidad Académica, también lo puede acreditar el solicitante</t>
  </si>
  <si>
    <t>La calificación es el producto del puntaje por el número de horas.</t>
  </si>
  <si>
    <t>1.3.2</t>
  </si>
  <si>
    <t>Participación en cursos de Formación Docente, actualización profesional o educación continua de 40 hrs.</t>
  </si>
  <si>
    <t>sub-rubro 1.4 Evaluación Académica</t>
  </si>
  <si>
    <t xml:space="preserve">Eventos </t>
  </si>
  <si>
    <t>1.4.1</t>
  </si>
  <si>
    <t>90 -100</t>
  </si>
  <si>
    <t>1.4.2</t>
  </si>
  <si>
    <t>80 - 89</t>
  </si>
  <si>
    <t>1.4.3</t>
  </si>
  <si>
    <t>75-79</t>
  </si>
  <si>
    <t>sub-rubro 1.5 Plan Anual de Trabajo de docentes</t>
  </si>
  <si>
    <t>Plan Anual e Informe de Actividades</t>
  </si>
  <si>
    <t>1.5.1</t>
  </si>
  <si>
    <t xml:space="preserve">Plan Anual de Trabajo </t>
  </si>
  <si>
    <t>Vicerrectoría de Docencia, con folio de la plataforma SiPlan</t>
  </si>
  <si>
    <t>El máximo de eventos en cada actividad es de 2, en los últimos 2 años. La calificación es el producto de puntaje por el número de eventos</t>
  </si>
  <si>
    <t>1.5.2</t>
  </si>
  <si>
    <t xml:space="preserve">Informe de Actividades </t>
  </si>
  <si>
    <t>Total Rubro 1. Docencia</t>
  </si>
  <si>
    <t>Rubro 2. Desarrollo y Calidad</t>
  </si>
  <si>
    <t>sub-rubro 2.1 Tutoría y asesoría académica</t>
  </si>
  <si>
    <t>Tutoría y asesoría académica</t>
  </si>
  <si>
    <t>2.1.1</t>
  </si>
  <si>
    <t>Docente Tutor de Servicio Social</t>
  </si>
  <si>
    <t>Dirección de Servicio Social</t>
  </si>
  <si>
    <t>El máximo de eventos en cada actividad es de 2, en los últimos 2 años.</t>
  </si>
  <si>
    <t>2.1.2</t>
  </si>
  <si>
    <t>Docente Tutor de Práctica Profesional</t>
  </si>
  <si>
    <t>2.1.3</t>
  </si>
  <si>
    <t>Tutor académico de TSU o Licenciatura</t>
  </si>
  <si>
    <t>Coordinación General de Participación y Desarrollo Estudiantil</t>
  </si>
  <si>
    <t>2.1.4</t>
  </si>
  <si>
    <t>Coordinador de tutores con nombramiento</t>
  </si>
  <si>
    <t>2.1.5</t>
  </si>
  <si>
    <t>Mentor certificado</t>
  </si>
  <si>
    <t>2.1.6</t>
  </si>
  <si>
    <t>Docente asesor de estudiantes en programas VIEP</t>
  </si>
  <si>
    <t>Lo captura el solicitante</t>
  </si>
  <si>
    <t>2.1.7</t>
  </si>
  <si>
    <t>Docente asesor de estudiantes para movilidad académica</t>
  </si>
  <si>
    <t>2.1.8</t>
  </si>
  <si>
    <t>Tutor académico de Posgrado/Integrante de Comité Tutoral</t>
  </si>
  <si>
    <t>sub-rubro 2.2 Dirección de tesis presentadas</t>
  </si>
  <si>
    <t>Grado en que se presenta la tesis</t>
  </si>
  <si>
    <t>Número de tesis</t>
  </si>
  <si>
    <t>2.2.1</t>
  </si>
  <si>
    <t>Por tesis o tesina de Licenciatura</t>
  </si>
  <si>
    <t>Acta de examen con constancia, dictamen o carátula de tesis.</t>
  </si>
  <si>
    <t>2.2.2</t>
  </si>
  <si>
    <t>Por tesina de Especialidad</t>
  </si>
  <si>
    <t>2.2.3</t>
  </si>
  <si>
    <t>Por tesis de Maestría</t>
  </si>
  <si>
    <t>2.2.4</t>
  </si>
  <si>
    <t>Por tesis de Doctorado</t>
  </si>
  <si>
    <t>sub-rubro 2.3 Jurado de examen de grado/Revisor</t>
  </si>
  <si>
    <t>Grado que presenta el sustentante</t>
  </si>
  <si>
    <t>Oficio de designación y acta de examen.</t>
  </si>
  <si>
    <t>2.3.1</t>
  </si>
  <si>
    <t>Por tesis de Licenciatura</t>
  </si>
  <si>
    <t>2.3.2</t>
  </si>
  <si>
    <t>2.3.3</t>
  </si>
  <si>
    <t>Por tesis de Maestría o especialidad</t>
  </si>
  <si>
    <t>2.3.4</t>
  </si>
  <si>
    <t>sub-rubro 2.4 Apoyo al desarrollo de la Unidad Académica</t>
  </si>
  <si>
    <t>Tipo de actividad en apoyo a la unidad académica</t>
  </si>
  <si>
    <t>2.4.1</t>
  </si>
  <si>
    <t>Bases de Información Institucional</t>
  </si>
  <si>
    <t>2.4.2</t>
  </si>
  <si>
    <t>Diseño o actualización de Programas de Asignatura o Diseño Instruccional de Asignatura</t>
  </si>
  <si>
    <t>2.4.3</t>
  </si>
  <si>
    <t>2.4.4</t>
  </si>
  <si>
    <t>Participación en procesos de evaluación o acreditación de programas educativos (CIEES, COPAES, CONAHCYT)</t>
  </si>
  <si>
    <t>sub-rubro 2.5 Responsabilidad académica</t>
  </si>
  <si>
    <t>El máximo de eventos en cada actividad es de 2, en los últimos 2 años. Ejemplos: de Programa Educativo, de titulación, de Servicio Social, de práctica profesional, de egresados, de PIEVA, etc.</t>
  </si>
  <si>
    <t>2.5.1</t>
  </si>
  <si>
    <t>Coordinador de Posgrado, Colegio, Centro</t>
  </si>
  <si>
    <t>2.5.2</t>
  </si>
  <si>
    <t>Jefe de área, responsable de departamento, presidente de academia, responsable de Cuerpo Académico</t>
  </si>
  <si>
    <t>2.5.3</t>
  </si>
  <si>
    <t>Integrante de Comité Académico de Posgrado</t>
  </si>
  <si>
    <t>Total Rubro 2. Desarrollo y Calidad</t>
  </si>
  <si>
    <t>Rubro 3. Investigación</t>
  </si>
  <si>
    <t>Sólo se evalúa autoría o coautoría; no colaboraciones ni agradecimientos.</t>
  </si>
  <si>
    <t>sub-rubro 3.1 Publicaciones</t>
  </si>
  <si>
    <t>Descripción de la publicación</t>
  </si>
  <si>
    <t>3.1.1</t>
  </si>
  <si>
    <t>Artículos de investigación en revistas indizadas</t>
  </si>
  <si>
    <t>Debe demostrar que está en un índice de referencia JCR</t>
  </si>
  <si>
    <t>3.1.2</t>
  </si>
  <si>
    <t>Latindex, Índice Conahcyt (para investigación y para divulgación), Scielo, Scopus, PubMed, otros.</t>
  </si>
  <si>
    <t>3.1.3</t>
  </si>
  <si>
    <t>Artículos de investigación o divulgación arbitrados</t>
  </si>
  <si>
    <t>Es requisito que la revista o publicación periódica donde aparezcan o se publiquen los trabajos, sean especializados en la disciplina que maneja, con ISSN</t>
  </si>
  <si>
    <t>3.1.4</t>
  </si>
  <si>
    <t>Otras actividades editoriales; Dirección de publicaciones periódicas</t>
  </si>
  <si>
    <t>3.1.5</t>
  </si>
  <si>
    <t>Otras actividades editoriales; Editor, compilador, antologador, coordinador, árbitro o dictaminador de artículo</t>
  </si>
  <si>
    <t>3.1.6</t>
  </si>
  <si>
    <t>Otras actividades editoriales; Director de una colección o secretario de revista</t>
  </si>
  <si>
    <t>3.1.7</t>
  </si>
  <si>
    <t>Autor de libro</t>
  </si>
  <si>
    <t>3.1.8</t>
  </si>
  <si>
    <t>Autor de capítulo de libro</t>
  </si>
  <si>
    <t>3.1.9</t>
  </si>
  <si>
    <t>Autor de memorias en extenso</t>
  </si>
  <si>
    <t>3.1.10</t>
  </si>
  <si>
    <t>Autor de manual de desarrollo tecnológico</t>
  </si>
  <si>
    <t>3.1.11</t>
  </si>
  <si>
    <t>Patentes solicitada con registro</t>
  </si>
  <si>
    <t>3.1.12</t>
  </si>
  <si>
    <t>Patentes otorgadas</t>
  </si>
  <si>
    <t>3.1.13</t>
  </si>
  <si>
    <t>Prototipos registros</t>
  </si>
  <si>
    <t>3.1.14</t>
  </si>
  <si>
    <t>Citas tipo A y tipo B (CONAHCYT)</t>
  </si>
  <si>
    <t>sub-rubro 3.2 Generación y Aplicación del Conocimiento</t>
  </si>
  <si>
    <t>Proyectos de Investigación financiados por una institución reconocida mediante dictamen de pares</t>
  </si>
  <si>
    <t xml:space="preserve">(Ejemplo: Redes, Proyectos VIEP, Proyectos externos, proyectos de vinculación con empresas locales, nacionales, e internacionales, proyectos de innovación, investigación aplicada, entre otros.)
Evidencia: Protocolo registrado ante la instancia, convenio, etc. </t>
  </si>
  <si>
    <t>3.2.1</t>
  </si>
  <si>
    <t>Individual</t>
  </si>
  <si>
    <t>3.2.2</t>
  </si>
  <si>
    <t>Colectivo; responsable</t>
  </si>
  <si>
    <t>3.2.3</t>
  </si>
  <si>
    <t>Colectivo; integrante</t>
  </si>
  <si>
    <t>3.2.4</t>
  </si>
  <si>
    <t>Interinstitucional; Participante</t>
  </si>
  <si>
    <t>3.2.5</t>
  </si>
  <si>
    <t>Interinstitucional; Responsable</t>
  </si>
  <si>
    <t>sub-rubro 3.3 Generación y Aplicación del Conocimiento</t>
  </si>
  <si>
    <t>Proyectos de Investigación no financiados y aprobados por una institución reconocida mediante dictamen de pares</t>
  </si>
  <si>
    <t xml:space="preserve">Ejemplos: Proyectos con otras IES, disciplinarios o multidisciplinarios, de formación profesional, proyectos de vinculación con empresas locales, nacionales e internacionales, redes, proyectos de innovación, investigación aplicada, entre otros.
Evidencia: Protocolo registrado ante la instancia, convenio, etc. </t>
  </si>
  <si>
    <t>3.3.1</t>
  </si>
  <si>
    <t>3.3.2</t>
  </si>
  <si>
    <t>3.3.3</t>
  </si>
  <si>
    <t>3.3.4</t>
  </si>
  <si>
    <t>3.3.5</t>
  </si>
  <si>
    <t>sub-rubro 3.4 Sistema Nacional de Investigadoras e Investigadores (SNII)</t>
  </si>
  <si>
    <t>Nivel</t>
  </si>
  <si>
    <t>3.4.1</t>
  </si>
  <si>
    <t>Integrante del Padrón de Investigadores VIEP</t>
  </si>
  <si>
    <t>Vicerrectoría de Investigación y Estudios de Posgrado (VIEP)</t>
  </si>
  <si>
    <t>Máximo de eventos: 2</t>
  </si>
  <si>
    <t>3.4.2</t>
  </si>
  <si>
    <t>Candidato</t>
  </si>
  <si>
    <t>Sólo se computan 2 eventos, que corresponden al nivel más alto de los últimos 2 años.</t>
  </si>
  <si>
    <t>3.4.3</t>
  </si>
  <si>
    <t>Nivel 1</t>
  </si>
  <si>
    <t>3.4.4</t>
  </si>
  <si>
    <t>Nivel 2</t>
  </si>
  <si>
    <t>3.4.5</t>
  </si>
  <si>
    <t>Nivel 3</t>
  </si>
  <si>
    <t>sub-rubro 3.5 Programa para el Desarrollo Profesional Docente (PRODEP)</t>
  </si>
  <si>
    <t>Criterio</t>
  </si>
  <si>
    <t>3.5.1</t>
  </si>
  <si>
    <t>Académicos con reconocimiento de perfil deseable PRODEP</t>
  </si>
  <si>
    <t>Vicerrectoría de Docencia</t>
  </si>
  <si>
    <t>3.5.2</t>
  </si>
  <si>
    <t>Integrante de Cuerpo Académico En Formación, reconocido por PRODEP</t>
  </si>
  <si>
    <t>3.5.3</t>
  </si>
  <si>
    <t>Integrante de Cuerpo Académico En Consolidación, reconocido por PRODEP</t>
  </si>
  <si>
    <t>3.5.4</t>
  </si>
  <si>
    <t>Integrante de Cuerpo Académico Consolidado, reconocido por PRODEP</t>
  </si>
  <si>
    <t>Total Rubro 3. Investigación</t>
  </si>
  <si>
    <t>Rubro 4. Gestión</t>
  </si>
  <si>
    <t>sub-rubro 4.1 Gestión académica</t>
  </si>
  <si>
    <t>Tipo de participación</t>
  </si>
  <si>
    <t>4.1.1</t>
  </si>
  <si>
    <t>Integrante de comisiones internas o externas designados por los CUA y los consejos por función (CIESDEPED, revalidación, evaluación y diseño curricular, COIPPPA, evaluador PRODEP, y de la Comisión de Diseño, Seguimiento y Evaluación Curricular (CDSEC), etc.)</t>
  </si>
  <si>
    <t>Bases de Datos Institucionales o lo captura el solicitante</t>
  </si>
  <si>
    <t>Oficio de designación, acta de CUA, acta del H. Consejo, nombramiento u otros</t>
  </si>
  <si>
    <t>4.1.2</t>
  </si>
  <si>
    <t>Pertenencia a comités técnicos de evaluación Nacional o regional para el CONAHCYT, EGEL-CENEVAL,  examen de admisión, CIEES, COPAES, etc.</t>
  </si>
  <si>
    <t>sub-rubro 4.2 Premios y distinciones</t>
  </si>
  <si>
    <t>4.2.1</t>
  </si>
  <si>
    <t>Premios o Reconocimientos Internacionales</t>
  </si>
  <si>
    <t>4.2.2</t>
  </si>
  <si>
    <t>Premios o Reconocimientos Nacionales</t>
  </si>
  <si>
    <t>4.2.3</t>
  </si>
  <si>
    <t>Premios o Reconocimientos Estatales</t>
  </si>
  <si>
    <t>sub-rubro 4.3 Participación en actividades de Educación Continua</t>
  </si>
  <si>
    <t>Descripción</t>
  </si>
  <si>
    <t>4.3.1</t>
  </si>
  <si>
    <t>Por haber cursado algún diplomado a partir de 120 y hasta 180 horas disciplinario o en docencia</t>
  </si>
  <si>
    <t>Constancia o diploma</t>
  </si>
  <si>
    <t>4.3.2</t>
  </si>
  <si>
    <t>Por haber cursado algún diplomado mayor de 181 a 240  horas disciplinario o en docencia</t>
  </si>
  <si>
    <t>4.3.3</t>
  </si>
  <si>
    <t>Por haber aprobado algún curso o taller disciplinarios y/o pedagógicos (20 horas o más). Pueden ser acumulados</t>
  </si>
  <si>
    <t>4.3.4</t>
  </si>
  <si>
    <t xml:space="preserve">Por contar con microcertificación, certificación profesional o docente (asociaciones reconocidas, colegios nacionales e instancias internacionales, otra) </t>
  </si>
  <si>
    <t>Certificación de idioma, industrial, profesional, otros.</t>
  </si>
  <si>
    <t>4.3.5</t>
  </si>
  <si>
    <t>Estancias de Investigación</t>
  </si>
  <si>
    <t>Carta de aceptación o aval.</t>
  </si>
  <si>
    <t>4.3.6</t>
  </si>
  <si>
    <t>Por impartir algún contenido en diplomados de al menos 120 horas</t>
  </si>
  <si>
    <t>sub-rubro 4.4  Participación en eventos académicos</t>
  </si>
  <si>
    <t>4.4.1</t>
  </si>
  <si>
    <t>Organizador Responsable; en la BUAP</t>
  </si>
  <si>
    <t>Constancia, diploma, etc.</t>
  </si>
  <si>
    <t>4.4.2</t>
  </si>
  <si>
    <t>Organizador Responsable; evento estatal</t>
  </si>
  <si>
    <t>4.4.3</t>
  </si>
  <si>
    <t>Organizador Responsable; evento nacional</t>
  </si>
  <si>
    <t>4.4.4</t>
  </si>
  <si>
    <t>Organizador Responsable; evento internacional</t>
  </si>
  <si>
    <t>4.4.5</t>
  </si>
  <si>
    <t>Ponente y/o conferencista invitado; en la BUAP</t>
  </si>
  <si>
    <t>4.4.6</t>
  </si>
  <si>
    <t>Ponente y/o conferencista invitado; en evento estatal</t>
  </si>
  <si>
    <t>4.4.7</t>
  </si>
  <si>
    <t>Ponente y/o conferencista invitado; en evento nacional</t>
  </si>
  <si>
    <t>4.4.8</t>
  </si>
  <si>
    <t>Ponente y/o conferencista invitado; evento internacional</t>
  </si>
  <si>
    <t>4.4.9</t>
  </si>
  <si>
    <t>Asistente; en la BUAP</t>
  </si>
  <si>
    <t>4.4.10</t>
  </si>
  <si>
    <t>Asistente; evento estatal</t>
  </si>
  <si>
    <t>4.4.11</t>
  </si>
  <si>
    <t>Asistente; evento nacional</t>
  </si>
  <si>
    <t>4.4.12</t>
  </si>
  <si>
    <t>Asistente; evento internacional</t>
  </si>
  <si>
    <t>sub-rubro 4.5  Difusión y Vinculación Institucional</t>
  </si>
  <si>
    <t>Eventos</t>
  </si>
  <si>
    <t>Responsable</t>
  </si>
  <si>
    <t>4.5.1</t>
  </si>
  <si>
    <t>Participación en jornadas, caravanas y eventos de vinculación social (todas las áreas del conocimiento)</t>
  </si>
  <si>
    <t>Máximo de eventos: 4 (en los 2 últimos años)</t>
  </si>
  <si>
    <t>4.5.2</t>
  </si>
  <si>
    <t>Guión o asesoría radiofónica, TV, cinematográfica, museográfica</t>
  </si>
  <si>
    <t>4.5.3</t>
  </si>
  <si>
    <t>Obra literaria, partituras, obras plásticas</t>
  </si>
  <si>
    <t>4.5.4</t>
  </si>
  <si>
    <t>Conferencista, expositor individual,</t>
  </si>
  <si>
    <t>4.5.5</t>
  </si>
  <si>
    <t>Solista en presentación</t>
  </si>
  <si>
    <t>4.5.6</t>
  </si>
  <si>
    <t>Exposición colectiva</t>
  </si>
  <si>
    <t>4.5.7</t>
  </si>
  <si>
    <t>Ejecución de Teatro, Música, Danza</t>
  </si>
  <si>
    <t>4.5.8</t>
  </si>
  <si>
    <t>Reportes Técnicos de actividad profesional</t>
  </si>
  <si>
    <t>4.5.9</t>
  </si>
  <si>
    <t>Director de montaje de obra artística</t>
  </si>
  <si>
    <t>4.5.10</t>
  </si>
  <si>
    <t>Compositor de obra artística</t>
  </si>
  <si>
    <t>4.5.11</t>
  </si>
  <si>
    <t>Asesoría profesional con reconocimiento</t>
  </si>
  <si>
    <t>Total Rubro 4. Gestión</t>
  </si>
  <si>
    <t>Rubro 5. Apoyo académico a la docencia, a la investigación y extensión y difusión de la cultura</t>
  </si>
  <si>
    <t>sub-rubro 5.1 Acciones realizadas en laboratorios, escenarios de aprendizaje o espacios educativos para facilitar prácticas, uso de equipo especializado, entre otras.</t>
  </si>
  <si>
    <t>En términos generales estas funciones las desarrolla el personal académico que se desempeña como Técnico Académico, sin embargo, no son limitativas de la categoría.
Los Técnicos Académicos, en su caso, podrán acreditar y computar actividades de los otros factores descritos en este instrumento.</t>
  </si>
  <si>
    <t>Proporcionar asesoría y capacitación a los estudiantes para la realización de prácticas de análisis y experimentos contemplados en el plan de clase, en coordinación con el docente responsable de la materia y apoyándolo en la aplicación de exámenes</t>
  </si>
  <si>
    <t>Controlar el registro de las calificaciones y los reportes de cada una de las materias en que se realicen prácticas</t>
  </si>
  <si>
    <t>Cuidar del equipo y materiales utilizados en el cumplimiento de sus funciones y mantener actualizado el inventario</t>
  </si>
  <si>
    <t>Mantener actualizado el acervo de la información por línea de investigación y de apoyo a la docencia</t>
  </si>
  <si>
    <t>Proporcionar apoyo sistemático, con actividades académicas de naturaleza técnica a los programas de investigación en cuestiones editoriales</t>
  </si>
  <si>
    <t>Colaborar en proyectos de investigación asignados</t>
  </si>
  <si>
    <t>Proponer y promover eventos académicos que apoyen las funciones que se realizan en la unidad académica de adscripción y en la Universidad</t>
  </si>
  <si>
    <t>Asistir a cursos de capacitación y perfeccionamiento para un mejor desempeño en la Universidad</t>
  </si>
  <si>
    <t>Total Rubro 5. Apoyo Académico</t>
  </si>
  <si>
    <t>Rubro 6. Valoración cualitativa</t>
  </si>
  <si>
    <t>Sub-rubro 6.1 Aportaciones al desarrollo institucional y de la unidad académica</t>
  </si>
  <si>
    <t>Lo captura el solicitante y se centra en la atención de la formación integral del estudiante, por ejemplo:
•	Número de alumnos atendidos en los últimos 2 años. (Mínimo 180 alumnos por cada periodo)
•	Participación como colaborador, asesor o responsable en proyectos de impacto social, presentados y avalados ante el CUA.
•	Asesoría de acompañamiento a estudiantes en congresos estatales, nacionales o internacionales.
•	Contribución al diseño o implementación de un programa /campaña de prevención o atención primaria a la salud (Jornadas de Salud).
•	Impartición de cursos o talleres extracurriculares que desarrollan habilidades artísticas o deportivas de los estudiantes y docentes contribuyendo al desarrollo y salud integral de la comunidad universitaria.
•	Impartición de cursos o talleres de actualización docente a la comunidad BUAP o incorporadas.
•	Actividades de emprendimiento en las que participen o se impulsen proyectos de los estudiantes.</t>
  </si>
  <si>
    <r>
      <rPr>
        <i/>
        <sz val="9"/>
        <color theme="1"/>
        <rFont val="Calibri"/>
        <family val="2"/>
      </rPr>
      <t>Notas: *Estos factores son adicionales a los señalados en los rubros anteriores. Se recomienda incluir aquellas actividades realizadas que reflejen trabajo adicional en cada función.
*</t>
    </r>
    <r>
      <rPr>
        <b/>
        <i/>
        <sz val="9"/>
        <color theme="1"/>
        <rFont val="Calibri"/>
        <family val="2"/>
      </rPr>
      <t xml:space="preserve">Parámetros de medición </t>
    </r>
    <r>
      <rPr>
        <i/>
        <sz val="9"/>
        <color theme="1"/>
        <rFont val="Calibri"/>
        <family val="2"/>
      </rPr>
      <t>que sirven de base para comparar o interpretar el desempeño del docente al presentar evidencias que impactan de manera positiva en el desarrollo de las funciones sustantivas de la universidad al mostrar capacidades como docente que se integran a su perfil profesional ante las nuevas realidades y escenarios educativos que fortalecen la evaluación curricular.</t>
    </r>
  </si>
  <si>
    <t>Total Rubro 6. Valoración cualitativa</t>
  </si>
  <si>
    <t>Puntajes máximos por rubro</t>
  </si>
  <si>
    <t>Valores obtenidos por el solicitante</t>
  </si>
  <si>
    <t>Rubro</t>
  </si>
  <si>
    <t>Puntaje Máximo</t>
  </si>
  <si>
    <t>%</t>
  </si>
  <si>
    <t>Valores</t>
  </si>
  <si>
    <t>Rubro 1</t>
  </si>
  <si>
    <t>Docencia</t>
  </si>
  <si>
    <t>Rubro 2</t>
  </si>
  <si>
    <t>Desarrollo y calidad</t>
  </si>
  <si>
    <t>Rubro 3</t>
  </si>
  <si>
    <t>Investigación</t>
  </si>
  <si>
    <t>Rubro 4</t>
  </si>
  <si>
    <t>Gestión</t>
  </si>
  <si>
    <t>Rubro 5</t>
  </si>
  <si>
    <t>Apoyo académico</t>
  </si>
  <si>
    <t>Rubro 6</t>
  </si>
  <si>
    <t>Valoración cualitativa</t>
  </si>
  <si>
    <t>Máximo de puntos del instrumento</t>
  </si>
  <si>
    <t>El presente instrumento computa los factores que obran en bases de datos institucionales. La CODIMA deberá, en su caso, contabilizar el puntaje de las evidencias que acredite el solicitante en cada factor. Podrá integrar las precisiones respectivas en la hoja de "observaciones"</t>
  </si>
  <si>
    <t>*Puntaje mínimo que deberá cubrir el solicitante</t>
  </si>
  <si>
    <t xml:space="preserve">Categoría </t>
  </si>
  <si>
    <t xml:space="preserve">Puntos </t>
  </si>
  <si>
    <t>Nota: Con base al análisis del instrumento de evaluación y de acuerdo a la presente convocatoria, donde se señala el requisito de acreditar un promedio mínimo de 12 horas de docencia frente a grupo a la semana, se actualizó el sub-rubro 1.2 Docencia frente a grupo de TSU, Licenciatura (HORAS/SEMANA), para darle un mayor puntaje a aquellos docentes que sobrepasan las 12 horas mínimas.</t>
  </si>
  <si>
    <t>Técnico Académico</t>
  </si>
  <si>
    <t>Hora Clase</t>
  </si>
  <si>
    <t>Medio Tiempo</t>
  </si>
  <si>
    <t>Tiempo Completo</t>
  </si>
  <si>
    <t>Nota: Las Reglas de Operación del PRODEP, establece que: un Profesor de Tiempo Completo es el personal docente que desarrolla de manerа profesional una carrera de carácter académico, y que sus actividades incluyen invariablemente las funciones de docencia, tutoría de estudiantes, la generación o aplicación innovadora del conocimiento y gestión académica. Debe además contar con el nombramiento que acredite su dedicación de tiempo completo a la IPES a la que pertenece.</t>
  </si>
  <si>
    <t>En caso de alguna observación en la Evaluación, favor de registrarla en el siguiente apartado</t>
  </si>
  <si>
    <t>Evaluador(es)</t>
  </si>
  <si>
    <t>Rubros de evaluación</t>
  </si>
  <si>
    <t>sub-rubro 1.4 Participación en cursos de formación docente o actualización profesional</t>
  </si>
  <si>
    <t>Impartición de cursos de Formación Docente, actualización profesional o educación continua (Sin remuneración) de 40 hrs.</t>
  </si>
  <si>
    <t>Participación en cursos de Formación Docente, actualización profesional o educación continua (Sin remuneración) de 40 hrs.</t>
  </si>
  <si>
    <t>Rubro 2. Desarrollo y calidad</t>
  </si>
  <si>
    <t xml:space="preserve">Docente asesor de estudiantes en programas VIEP </t>
  </si>
  <si>
    <t>Proyecto que conduce a la creación de un programa académico</t>
  </si>
  <si>
    <t>Diseño del programa de una unidad de aprendizaje (aceptado)</t>
  </si>
  <si>
    <t>Diseño de material didáctico de apoyo a la docencia</t>
  </si>
  <si>
    <t>Coordinador de Posgrado, Colegio,  Centro</t>
  </si>
  <si>
    <t>Integrante de comisiones internas o externas designados por los CUA y los consejos por función (CIESDEPED, revalidación, evaluación y diseño curricular, COIPPPA, PFCE,  etc.)</t>
  </si>
  <si>
    <t>Pertenencia a comités técnicos de evaluación Nacional o regional para el CONAHCYT, EGEL-CENEVAL, CIEES, COPAES, etc.</t>
  </si>
  <si>
    <t xml:space="preserve">Por contar con certificación profesional o docente (asociaciones reconocidas, colegios nacionales e instancias internacionales, otra) </t>
  </si>
  <si>
    <t>Organizar las prácticas señaladas en el programa de estudios y en el calendario de actividades</t>
  </si>
  <si>
    <t>Sub-rubro 6.1 Aportaciones al desarrollo institucional</t>
  </si>
  <si>
    <t>OBSERVACIONES GENERALES</t>
  </si>
  <si>
    <t xml:space="preserve">Evaluación Curricular 2026, para el Otorgamiento de Definitividades de Personal Académico </t>
  </si>
  <si>
    <t>Nota: El personal que ostente una plaza renocida por la SEP Federal (PRODEP), deberá contar con el reconocimiento del Perfil Deseable. - El reconocimiento otorgado por la Subsecretaría de Educación Superior de la Secretaría de Educación Pública de la APF a través de la Dirección General de Educación Superior Universitaria e Intercultural, la Dirección General de Universidades Tecnológicas y Politécnicas, la Dirección General de Educación Superior para el Magisterio y el Tecnológico Nacional de México, en el marco del Programa para el Desarrollo Profesional Docente, a los/as profesores/as de tiempо completo que cumplen satisfactoriamente las funciones universitarias (docencia, investigación, tutoría y gestión académica) y dan evidencia de ello por lo menos en los tres últimos años.</t>
  </si>
  <si>
    <t>Entre 864 y 1,008 horas totales</t>
  </si>
  <si>
    <t>Entre 1,009 y 1,440 horas totales</t>
  </si>
  <si>
    <t>Más de 2,161 horas totales</t>
  </si>
  <si>
    <t>Nota</t>
  </si>
  <si>
    <t>Las horas de docencia frente a grupo se calculan de la siguiente manera: se multiplican las horas semanales de la asignatura por el número de semanas que dura el periodo, este resultado se va sumando con cada asignatura que el docente imparte durante el periodo a evaluar</t>
  </si>
  <si>
    <t>La calificación es el producto del puntaje por el número de eventos</t>
  </si>
  <si>
    <t xml:space="preserve">ISP_PIEVA OTOÑO 2024: 
ISP_SEIIDA PRIMAVERA 2026: </t>
  </si>
  <si>
    <r>
      <t xml:space="preserve">Instrumento de evaluación del </t>
    </r>
    <r>
      <rPr>
        <b/>
        <sz val="9"/>
        <color theme="1"/>
        <rFont val="Calibri"/>
        <family val="2"/>
      </rPr>
      <t>Nivel Superior</t>
    </r>
    <r>
      <rPr>
        <sz val="9"/>
        <color theme="1"/>
        <rFont val="Calibri"/>
        <family val="2"/>
      </rPr>
      <t>, para dar cumplimiento al punto 3.3 de la Convocatoria Institucional, publicada el 7 de septiemebre de 2026</t>
    </r>
  </si>
  <si>
    <r>
      <t xml:space="preserve">El solicitante acepta ser evaluado con los topes y puntajes establecidos en el presente instrumento, con fundamento en lo establecido en el RIPPPA, Título Quinto, Capítulo II, artículos 92, 93, 94, 95, 96 y demás aplicables. </t>
    </r>
    <r>
      <rPr>
        <b/>
        <sz val="8"/>
        <color theme="1"/>
        <rFont val="Calibri"/>
        <family val="2"/>
      </rPr>
      <t xml:space="preserve">
Las evidencias que presente el personal académico deberán haberse desarrollado en la institución o demostrar un impacto entre los integrantes de la comunidad universitaria.</t>
    </r>
  </si>
  <si>
    <r>
      <t>El periodo a evaluar corresponde a los últimos 2 años</t>
    </r>
    <r>
      <rPr>
        <sz val="9"/>
        <color theme="1"/>
        <rFont val="Calibri (Cuerpo)"/>
      </rPr>
      <t xml:space="preserve"> (Del 1 de agosto de 2024 al 1 de agosto de 2026)</t>
    </r>
  </si>
  <si>
    <r>
      <rPr>
        <sz val="9"/>
        <color theme="1"/>
        <rFont val="Calibri (Cuerpo)"/>
      </rPr>
      <t>La suma de los sub-rubros 1.2. no podrá exceder los 32 puntos.</t>
    </r>
    <r>
      <rPr>
        <sz val="9"/>
        <color theme="1"/>
        <rFont val="Calibri"/>
        <family val="2"/>
        <scheme val="minor"/>
      </rPr>
      <t>(El valor corresponde a los últimos 2 años). La programación académica que se tomará en cuenta solo para nivel superior será de</t>
    </r>
    <r>
      <rPr>
        <sz val="9"/>
        <color theme="1"/>
        <rFont val="Calibri (Cuerpo)"/>
      </rPr>
      <t xml:space="preserve"> Otoño 2024 a Primavera 2026</t>
    </r>
    <r>
      <rPr>
        <sz val="9"/>
        <color theme="1"/>
        <rFont val="Calibri"/>
        <family val="2"/>
        <scheme val="minor"/>
      </rPr>
      <t xml:space="preserve"> sin interperiodos.</t>
    </r>
  </si>
  <si>
    <r>
      <t xml:space="preserve">Entre </t>
    </r>
    <r>
      <rPr>
        <sz val="9"/>
        <color theme="1"/>
        <rFont val="Calibri (Cuerpo)"/>
      </rPr>
      <t xml:space="preserve">1,441 </t>
    </r>
    <r>
      <rPr>
        <sz val="9"/>
        <color theme="1"/>
        <rFont val="Calibri"/>
        <family val="2"/>
        <scheme val="minor"/>
      </rPr>
      <t>y 2,160 horas totales</t>
    </r>
  </si>
  <si>
    <r>
      <t xml:space="preserve">Resultado del Índice de Satisfacción Ponderado (ISP) </t>
    </r>
    <r>
      <rPr>
        <b/>
        <sz val="9"/>
        <color theme="1"/>
        <rFont val="Calibri"/>
        <family val="2"/>
      </rPr>
      <t>"didáctico"</t>
    </r>
    <r>
      <rPr>
        <sz val="9"/>
        <color theme="1"/>
        <rFont val="Calibri"/>
        <family val="2"/>
      </rPr>
      <t xml:space="preserve"> de la evaluación a la docencia frente a grupo obtenida en el Programa Institucional de Evaluación Académica (PIEVA) y Sistema de Evaluación e Investigación Institucional para el Desarrollo Académico(SEIIDA).</t>
    </r>
  </si>
  <si>
    <r>
      <t xml:space="preserve">Programa Institucional de Evaluación Académica (PIEVA) </t>
    </r>
    <r>
      <rPr>
        <sz val="9"/>
        <color theme="1"/>
        <rFont val="Calibri (Cuerpo)"/>
      </rPr>
      <t>y Sistema de Evaluación e Investigación Institucional para el Desarrollo Académico(SEIIDA).</t>
    </r>
  </si>
  <si>
    <r>
      <t xml:space="preserve">Plan de Trabajo  </t>
    </r>
    <r>
      <rPr>
        <sz val="9"/>
        <color theme="1"/>
        <rFont val="Calibri (Cuerpo)"/>
      </rPr>
      <t>2024-2025, 2025-2026.
Informe de Actividades  2024-2025, 2025-2026.</t>
    </r>
  </si>
  <si>
    <t>Organizar las prácticas señaladas en el plan de estudios y en el calendario de actividades</t>
  </si>
  <si>
    <t>Contribuciones al desarrollo institucional y de la unidad académica</t>
  </si>
  <si>
    <r>
      <t>Instrumento de evaluación del Nivel Superior, para dar cumplimiento al punto 3.3. de la Convocatoria Institucional, publicada el</t>
    </r>
    <r>
      <rPr>
        <sz val="9"/>
        <color theme="1"/>
        <rFont val="Calibri (Cuerpo)"/>
      </rPr>
      <t xml:space="preserve"> 7 de septiembre de 2026</t>
    </r>
  </si>
  <si>
    <r>
      <t>Contribuciones</t>
    </r>
    <r>
      <rPr>
        <sz val="9"/>
        <color theme="1"/>
        <rFont val="Calibri (Cuerpo)"/>
      </rPr>
      <t xml:space="preserve"> </t>
    </r>
    <r>
      <rPr>
        <sz val="9"/>
        <color theme="1"/>
        <rFont val="Calibri"/>
        <family val="2"/>
        <scheme val="minor"/>
      </rPr>
      <t>al desarrollo institucional y de la unidad académica</t>
    </r>
  </si>
  <si>
    <r>
      <t>Diseño de material didáctico (materias en línea en</t>
    </r>
    <r>
      <rPr>
        <sz val="9"/>
        <color theme="1"/>
        <rFont val="Calibri (Cuerpo)"/>
      </rPr>
      <t xml:space="preserve"> </t>
    </r>
    <r>
      <rPr>
        <sz val="9"/>
        <color theme="1"/>
        <rFont val="Calibri"/>
        <family val="2"/>
        <scheme val="minor"/>
      </rPr>
      <t>Moodle) ó Planeación Didáctica del curso</t>
    </r>
  </si>
  <si>
    <t>Diseño o rediseño de un plan de estudios de Profesional Asociado o Licenciatura</t>
  </si>
  <si>
    <t xml:space="preserve">El máximo de eventos en cada actividad es de 2, en los últimos 2 años.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</si>
</sst>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9"/>
      <color theme="1"/>
      <name val="Calibri"/>
      <family val="2"/>
      <scheme val="minor"/>
    </font>
    <font>
      <b/>
      <sz val="9"/>
      <color theme="1"/>
      <name val="Calibri"/>
      <family val="2"/>
      <scheme val="minor"/>
    </font>
    <font>
      <i/>
      <sz val="9"/>
      <color theme="1"/>
      <name val="Calibri"/>
      <family val="2"/>
      <scheme val="minor"/>
    </font>
    <font>
      <sz val="9"/>
      <color theme="1"/>
      <name val="Calibri"/>
      <family val="2"/>
    </font>
    <font>
      <b/>
      <sz val="9"/>
      <color theme="1"/>
      <name val="Calibri"/>
      <family val="2"/>
    </font>
    <font>
      <i/>
      <sz val="9"/>
      <color theme="1"/>
      <name val="Calibri"/>
      <family val="2"/>
    </font>
    <font>
      <b/>
      <i/>
      <sz val="9"/>
      <color theme="1"/>
      <name val="Calibri"/>
      <family val="2"/>
    </font>
    <font>
      <u/>
      <sz val="11"/>
      <color theme="1"/>
      <name val="Calibri"/>
      <family val="2"/>
      <scheme val="minor"/>
    </font>
    <font>
      <sz val="8"/>
      <color theme="1"/>
      <name val="Calibri"/>
      <family val="2"/>
      <scheme val="minor"/>
    </font>
    <font>
      <sz val="9"/>
      <color theme="1"/>
      <name val="Calibri (Cuerpo)"/>
    </font>
    <font>
      <sz val="8"/>
      <color theme="1"/>
      <name val="Calibri"/>
      <family val="2"/>
    </font>
    <font>
      <b/>
      <sz val="8"/>
      <color theme="1"/>
      <name val="Calibri"/>
      <family val="2"/>
    </font>
    <font>
      <b/>
      <sz val="10"/>
      <color theme="1"/>
      <name val="Calibri"/>
      <family val="2"/>
      <scheme val="minor"/>
    </font>
    <font>
      <i/>
      <sz val="8"/>
      <color theme="1"/>
      <name val="Calibri"/>
      <family val="2"/>
      <scheme val="minor"/>
    </font>
    <font>
      <sz val="10"/>
      <color theme="1"/>
      <name val="Calibri"/>
      <family val="2"/>
    </font>
    <font>
      <b/>
      <sz val="10"/>
      <color theme="1"/>
      <name val="Calibri"/>
      <family val="2"/>
    </font>
  </fonts>
  <fills count="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2"/>
        <bgColor indexed="64"/>
      </patternFill>
    </fill>
    <fill>
      <patternFill patternType="solid">
        <fgColor theme="7" tint="0.79998168889431442"/>
        <bgColor indexed="64"/>
      </patternFill>
    </fill>
    <fill>
      <patternFill patternType="solid">
        <fgColor theme="9"/>
        <bgColor indexed="64"/>
      </patternFill>
    </fill>
  </fills>
  <borders count="32">
    <border>
      <left/>
      <right/>
      <top/>
      <bottom/>
      <diagonal/>
    </border>
    <border>
      <left style="thin">
        <color auto="1"/>
      </left>
      <right style="thin">
        <color auto="1"/>
      </right>
      <top style="thin">
        <color auto="1"/>
      </top>
      <bottom style="thin">
        <color auto="1"/>
      </bottom>
      <diagonal/>
    </border>
    <border>
      <left style="hair">
        <color auto="1"/>
      </left>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auto="1"/>
      </left>
      <right/>
      <top/>
      <bottom/>
      <diagonal/>
    </border>
    <border>
      <left/>
      <right style="thin">
        <color auto="1"/>
      </right>
      <top style="thin">
        <color auto="1"/>
      </top>
      <bottom/>
      <diagonal/>
    </border>
    <border>
      <left style="thin">
        <color auto="1"/>
      </left>
      <right style="medium">
        <color indexed="64"/>
      </right>
      <top style="thin">
        <color auto="1"/>
      </top>
      <bottom/>
      <diagonal/>
    </border>
    <border>
      <left style="thin">
        <color auto="1"/>
      </left>
      <right/>
      <top style="thin">
        <color auto="1"/>
      </top>
      <bottom/>
      <diagonal/>
    </border>
    <border>
      <left/>
      <right/>
      <top style="thin">
        <color auto="1"/>
      </top>
      <bottom/>
      <diagonal/>
    </border>
    <border>
      <left/>
      <right style="thin">
        <color auto="1"/>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theme="0"/>
      </left>
      <right style="thin">
        <color theme="0"/>
      </right>
      <top style="thin">
        <color theme="0"/>
      </top>
      <bottom style="thin">
        <color theme="0"/>
      </bottom>
      <diagonal/>
    </border>
  </borders>
  <cellStyleXfs count="1">
    <xf numFmtId="0" fontId="0" fillId="0" borderId="0"/>
  </cellStyleXfs>
  <cellXfs count="143">
    <xf numFmtId="0" fontId="0" fillId="0" borderId="0" xfId="0"/>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pplyProtection="1">
      <alignment horizontal="center" vertical="center" wrapText="1"/>
      <protection locked="0"/>
    </xf>
    <xf numFmtId="0" fontId="1" fillId="4" borderId="0" xfId="0" applyFont="1" applyFill="1" applyAlignment="1">
      <alignment vertical="center"/>
    </xf>
    <xf numFmtId="0" fontId="1" fillId="4" borderId="0" xfId="0" applyFont="1" applyFill="1" applyAlignment="1">
      <alignment vertical="center" wrapText="1"/>
    </xf>
    <xf numFmtId="0" fontId="1" fillId="4" borderId="0" xfId="0" applyFont="1" applyFill="1" applyAlignment="1">
      <alignment horizontal="center" vertical="center" wrapText="1"/>
    </xf>
    <xf numFmtId="0" fontId="1" fillId="2" borderId="0" xfId="0" applyFont="1" applyFill="1" applyAlignment="1">
      <alignment vertical="center"/>
    </xf>
    <xf numFmtId="0" fontId="1" fillId="2" borderId="0" xfId="0" applyFont="1" applyFill="1" applyAlignment="1">
      <alignment horizontal="center" vertical="center" wrapText="1"/>
    </xf>
    <xf numFmtId="0" fontId="1" fillId="2" borderId="1" xfId="0" applyFont="1" applyFill="1" applyBorder="1" applyAlignment="1">
      <alignment vertical="center" wrapText="1"/>
    </xf>
    <xf numFmtId="0" fontId="1" fillId="2" borderId="1" xfId="0" applyFont="1" applyFill="1" applyBorder="1" applyAlignment="1">
      <alignment horizontal="left" vertical="center" wrapText="1"/>
    </xf>
    <xf numFmtId="0" fontId="1" fillId="2" borderId="0" xfId="0" applyFont="1" applyFill="1" applyAlignment="1">
      <alignment horizontal="left" vertical="center" wrapText="1"/>
    </xf>
    <xf numFmtId="0" fontId="1" fillId="3" borderId="0" xfId="0" applyFont="1" applyFill="1" applyAlignment="1">
      <alignment vertical="center"/>
    </xf>
    <xf numFmtId="0" fontId="1" fillId="3" borderId="0" xfId="0" applyFont="1" applyFill="1" applyAlignment="1">
      <alignment vertical="center" wrapText="1"/>
    </xf>
    <xf numFmtId="0" fontId="2" fillId="2" borderId="0" xfId="0" applyFont="1" applyFill="1" applyAlignment="1">
      <alignment horizontal="center" vertical="center" wrapText="1"/>
    </xf>
    <xf numFmtId="0" fontId="1" fillId="2" borderId="6" xfId="0" applyFont="1" applyFill="1" applyBorder="1" applyAlignment="1">
      <alignment horizontal="left" vertical="center" wrapText="1"/>
    </xf>
    <xf numFmtId="0" fontId="1" fillId="2" borderId="9" xfId="0" applyFont="1" applyFill="1" applyBorder="1" applyAlignment="1">
      <alignment vertical="center"/>
    </xf>
    <xf numFmtId="0" fontId="1" fillId="2" borderId="7" xfId="0" applyFont="1" applyFill="1" applyBorder="1" applyAlignment="1">
      <alignment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0" xfId="0" applyFont="1" applyFill="1" applyAlignment="1">
      <alignment horizontal="left" vertical="center" wrapText="1"/>
    </xf>
    <xf numFmtId="0" fontId="2" fillId="3" borderId="0" xfId="0" applyFont="1" applyFill="1" applyAlignment="1">
      <alignment vertical="center"/>
    </xf>
    <xf numFmtId="0" fontId="2" fillId="3" borderId="0" xfId="0" applyFont="1" applyFill="1" applyAlignment="1">
      <alignment vertical="center" wrapText="1"/>
    </xf>
    <xf numFmtId="0" fontId="2" fillId="2" borderId="0" xfId="0" applyFont="1" applyFill="1" applyAlignment="1">
      <alignment vertical="center" wrapText="1"/>
    </xf>
    <xf numFmtId="0" fontId="1" fillId="0" borderId="0" xfId="0" applyFont="1" applyAlignment="1">
      <alignment vertical="center"/>
    </xf>
    <xf numFmtId="0" fontId="1" fillId="0" borderId="0" xfId="0" applyFont="1" applyAlignment="1">
      <alignment horizontal="righ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8" fillId="0" borderId="0" xfId="0" applyFont="1"/>
    <xf numFmtId="0" fontId="1" fillId="0" borderId="8" xfId="0" applyFont="1" applyBorder="1" applyAlignment="1">
      <alignment horizontal="center" vertical="center" wrapText="1"/>
    </xf>
    <xf numFmtId="0" fontId="9"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2" borderId="0" xfId="0" applyFont="1" applyFill="1" applyAlignment="1">
      <alignment horizontal="right" vertical="center" wrapText="1"/>
    </xf>
    <xf numFmtId="0" fontId="4" fillId="2" borderId="1" xfId="0" applyFont="1" applyFill="1" applyBorder="1" applyAlignment="1">
      <alignment horizontal="left" vertical="center" wrapText="1"/>
    </xf>
    <xf numFmtId="0" fontId="1" fillId="4" borderId="0" xfId="0" applyFont="1" applyFill="1" applyAlignment="1">
      <alignment horizontal="left" vertical="center" wrapText="1"/>
    </xf>
    <xf numFmtId="0" fontId="9" fillId="5" borderId="0" xfId="0" applyFont="1" applyFill="1" applyAlignment="1">
      <alignment vertical="center" wrapText="1"/>
    </xf>
    <xf numFmtId="0" fontId="0" fillId="2" borderId="0" xfId="0" applyFill="1"/>
    <xf numFmtId="0" fontId="1" fillId="4" borderId="0" xfId="0" applyFont="1" applyFill="1" applyAlignment="1">
      <alignment horizontal="right" vertical="center" wrapText="1"/>
    </xf>
    <xf numFmtId="0" fontId="9" fillId="2" borderId="0" xfId="0" applyFont="1" applyFill="1" applyAlignment="1">
      <alignment horizontal="center" vertical="center" wrapText="1"/>
    </xf>
    <xf numFmtId="0" fontId="1" fillId="0" borderId="7" xfId="0" applyFont="1" applyBorder="1" applyAlignment="1">
      <alignment horizontal="right" vertical="center" wrapText="1"/>
    </xf>
    <xf numFmtId="0" fontId="1" fillId="0" borderId="7" xfId="0" applyFont="1" applyBorder="1" applyAlignment="1">
      <alignment horizontal="center" vertical="center" wrapText="1"/>
    </xf>
    <xf numFmtId="0" fontId="1" fillId="2" borderId="10" xfId="0" applyFont="1" applyFill="1" applyBorder="1" applyAlignment="1">
      <alignment horizontal="left" vertical="center"/>
    </xf>
    <xf numFmtId="0" fontId="1" fillId="2" borderId="11" xfId="0" applyFont="1" applyFill="1" applyBorder="1" applyAlignment="1">
      <alignment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9" fontId="1" fillId="2" borderId="14" xfId="0" applyNumberFormat="1" applyFont="1" applyFill="1" applyBorder="1" applyAlignment="1">
      <alignment horizontal="center" vertical="center" wrapText="1"/>
    </xf>
    <xf numFmtId="2" fontId="1" fillId="2" borderId="13" xfId="0" applyNumberFormat="1" applyFont="1" applyFill="1" applyBorder="1" applyAlignment="1">
      <alignment horizontal="center" vertical="center" wrapText="1"/>
    </xf>
    <xf numFmtId="0" fontId="1" fillId="2" borderId="24" xfId="0" applyFont="1" applyFill="1" applyBorder="1" applyAlignment="1">
      <alignment horizontal="left" vertical="center" wrapText="1"/>
    </xf>
    <xf numFmtId="0" fontId="1" fillId="2" borderId="8" xfId="0" applyFont="1" applyFill="1" applyBorder="1" applyAlignment="1">
      <alignment horizontal="center" vertical="center" wrapText="1"/>
    </xf>
    <xf numFmtId="9" fontId="1" fillId="2" borderId="25" xfId="0" applyNumberFormat="1" applyFont="1" applyFill="1" applyBorder="1" applyAlignment="1">
      <alignment horizontal="center" vertical="center" wrapText="1"/>
    </xf>
    <xf numFmtId="0" fontId="1" fillId="2" borderId="17" xfId="0" applyFont="1" applyFill="1" applyBorder="1" applyAlignment="1">
      <alignment horizontal="center" vertical="center" wrapText="1"/>
    </xf>
    <xf numFmtId="9" fontId="1" fillId="2" borderId="18" xfId="0" applyNumberFormat="1" applyFont="1" applyFill="1" applyBorder="1" applyAlignment="1">
      <alignment horizontal="center" vertical="center" wrapText="1"/>
    </xf>
    <xf numFmtId="2" fontId="13" fillId="2" borderId="13" xfId="0" applyNumberFormat="1" applyFont="1" applyFill="1" applyBorder="1" applyAlignment="1">
      <alignment horizontal="center" vertical="center" wrapText="1"/>
    </xf>
    <xf numFmtId="0" fontId="3" fillId="0" borderId="0" xfId="0" applyFont="1" applyAlignment="1">
      <alignment vertical="center"/>
    </xf>
    <xf numFmtId="0" fontId="16" fillId="5" borderId="31" xfId="0" applyFont="1" applyFill="1" applyBorder="1" applyAlignment="1">
      <alignment horizontal="center" vertical="center" wrapText="1" readingOrder="1"/>
    </xf>
    <xf numFmtId="0" fontId="15" fillId="5" borderId="31" xfId="0" applyFont="1" applyFill="1" applyBorder="1" applyAlignment="1">
      <alignment horizontal="left" vertical="center" wrapText="1" readingOrder="1"/>
    </xf>
    <xf numFmtId="0" fontId="15" fillId="2" borderId="0" xfId="0" applyFont="1" applyFill="1" applyAlignment="1">
      <alignment horizontal="left" vertical="center" wrapText="1" readingOrder="1"/>
    </xf>
    <xf numFmtId="0" fontId="16" fillId="2" borderId="0" xfId="0" applyFont="1" applyFill="1" applyAlignment="1">
      <alignment horizontal="center" vertical="center" wrapText="1" readingOrder="1"/>
    </xf>
    <xf numFmtId="0" fontId="1" fillId="0" borderId="0" xfId="0" applyFont="1"/>
    <xf numFmtId="0" fontId="1" fillId="6" borderId="0" xfId="0" applyFont="1" applyFill="1" applyAlignment="1">
      <alignment horizontal="center"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4" borderId="0" xfId="0" applyFont="1" applyFill="1" applyAlignment="1">
      <alignment horizontal="left" vertical="center" wrapText="1"/>
    </xf>
    <xf numFmtId="0" fontId="1" fillId="2" borderId="7" xfId="0" applyFont="1" applyFill="1" applyBorder="1" applyAlignment="1">
      <alignment horizontal="left" vertical="center" wrapText="1"/>
    </xf>
    <xf numFmtId="0" fontId="1" fillId="0" borderId="1" xfId="0" applyFont="1" applyBorder="1" applyAlignment="1">
      <alignment horizontal="left" vertical="top" wrapText="1"/>
    </xf>
    <xf numFmtId="0" fontId="1" fillId="0" borderId="0" xfId="0" applyFont="1" applyAlignment="1">
      <alignment horizontal="left" vertical="center" wrapText="1"/>
    </xf>
    <xf numFmtId="0" fontId="1" fillId="0" borderId="23" xfId="0" applyFont="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4" fillId="2" borderId="19" xfId="0" applyFont="1" applyFill="1" applyBorder="1" applyAlignment="1">
      <alignment horizontal="left" vertical="center" wrapText="1"/>
    </xf>
    <xf numFmtId="0" fontId="14" fillId="2" borderId="20" xfId="0" applyFont="1" applyFill="1" applyBorder="1" applyAlignment="1">
      <alignment horizontal="left" vertical="center" wrapText="1"/>
    </xf>
    <xf numFmtId="0" fontId="14" fillId="2" borderId="21" xfId="0" applyFont="1" applyFill="1" applyBorder="1" applyAlignment="1">
      <alignment horizontal="left" vertical="center" wrapText="1"/>
    </xf>
    <xf numFmtId="0" fontId="14" fillId="2" borderId="22" xfId="0" applyFont="1" applyFill="1" applyBorder="1" applyAlignment="1">
      <alignment horizontal="left" vertical="center" wrapText="1"/>
    </xf>
    <xf numFmtId="0" fontId="3" fillId="2" borderId="27" xfId="0" applyFont="1" applyFill="1" applyBorder="1" applyAlignment="1">
      <alignment horizontal="left" vertical="center" wrapText="1"/>
    </xf>
    <xf numFmtId="0" fontId="3" fillId="2" borderId="0" xfId="0" applyFont="1" applyFill="1" applyAlignment="1">
      <alignment horizontal="left" vertical="center" wrapText="1"/>
    </xf>
    <xf numFmtId="0" fontId="15" fillId="5" borderId="31" xfId="0" applyFont="1" applyFill="1" applyBorder="1" applyAlignment="1">
      <alignment horizontal="center" vertical="center" wrapText="1" readingOrder="1"/>
    </xf>
    <xf numFmtId="0" fontId="1" fillId="2" borderId="1" xfId="0" applyFont="1" applyFill="1" applyBorder="1" applyAlignment="1">
      <alignment horizontal="left" vertical="center" wrapText="1"/>
    </xf>
    <xf numFmtId="0" fontId="1" fillId="2" borderId="1" xfId="0" applyFont="1" applyFill="1" applyBorder="1" applyAlignment="1">
      <alignment vertical="center" wrapText="1"/>
    </xf>
    <xf numFmtId="0" fontId="1" fillId="0" borderId="1" xfId="0" applyFont="1" applyBorder="1" applyAlignment="1">
      <alignment horizontal="left" vertical="center" wrapText="1"/>
    </xf>
    <xf numFmtId="0" fontId="1" fillId="2" borderId="8"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4" xfId="0" applyFont="1" applyFill="1" applyBorder="1" applyAlignment="1">
      <alignment horizontal="left" vertical="center" wrapText="1"/>
    </xf>
    <xf numFmtId="0" fontId="1" fillId="0" borderId="8" xfId="0" applyFont="1" applyBorder="1" applyAlignment="1">
      <alignment horizontal="left" vertical="center" wrapText="1"/>
    </xf>
    <xf numFmtId="0" fontId="1" fillId="0" borderId="30" xfId="0" applyFont="1" applyBorder="1" applyAlignment="1">
      <alignment horizontal="left" vertical="center" wrapText="1"/>
    </xf>
    <xf numFmtId="0" fontId="1" fillId="0" borderId="6" xfId="0" applyFont="1" applyBorder="1" applyAlignment="1">
      <alignment horizontal="left" vertical="center" wrapText="1"/>
    </xf>
    <xf numFmtId="0" fontId="1" fillId="2" borderId="1" xfId="0" applyFont="1" applyFill="1" applyBorder="1" applyAlignment="1">
      <alignment horizontal="left" vertical="top" wrapText="1"/>
    </xf>
    <xf numFmtId="0" fontId="1" fillId="2" borderId="8"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1" fillId="2" borderId="30" xfId="0" applyFont="1" applyFill="1" applyBorder="1" applyAlignment="1">
      <alignment horizontal="left" vertical="center" wrapText="1"/>
    </xf>
    <xf numFmtId="0" fontId="1" fillId="2" borderId="7" xfId="0" applyFont="1" applyFill="1" applyBorder="1" applyAlignment="1">
      <alignment horizontal="right" vertical="center"/>
    </xf>
    <xf numFmtId="14" fontId="1" fillId="2" borderId="1" xfId="0" applyNumberFormat="1" applyFont="1" applyFill="1" applyBorder="1" applyAlignment="1">
      <alignment horizontal="center" vertical="center" wrapText="1"/>
    </xf>
    <xf numFmtId="0" fontId="1" fillId="2" borderId="1" xfId="0" applyFont="1" applyFill="1" applyBorder="1" applyAlignment="1" applyProtection="1">
      <alignment horizontal="center" vertical="center" wrapText="1"/>
      <protection locked="0"/>
    </xf>
    <xf numFmtId="0" fontId="1" fillId="2" borderId="1" xfId="0" applyFont="1" applyFill="1" applyBorder="1" applyAlignment="1">
      <alignment horizontal="center" vertical="center" wrapText="1"/>
    </xf>
    <xf numFmtId="0" fontId="2" fillId="2" borderId="0" xfId="0" applyFont="1" applyFill="1" applyAlignment="1">
      <alignment horizontal="center" vertical="top" wrapText="1"/>
    </xf>
    <xf numFmtId="0" fontId="4" fillId="2" borderId="0" xfId="0" applyFont="1" applyFill="1" applyAlignment="1">
      <alignment horizontal="center" vertical="top" wrapText="1"/>
    </xf>
    <xf numFmtId="0" fontId="1" fillId="2" borderId="0" xfId="0" applyFont="1" applyFill="1" applyAlignment="1">
      <alignment horizontal="center" vertical="top" wrapText="1"/>
    </xf>
    <xf numFmtId="0" fontId="2" fillId="2" borderId="0" xfId="0" applyFont="1" applyFill="1" applyAlignment="1">
      <alignment horizontal="center" vertical="center"/>
    </xf>
    <xf numFmtId="0" fontId="9" fillId="5" borderId="0" xfId="0" applyFont="1" applyFill="1" applyAlignment="1">
      <alignment horizontal="left" vertical="center" wrapText="1"/>
    </xf>
    <xf numFmtId="0" fontId="11" fillId="5" borderId="0" xfId="0" applyFont="1" applyFill="1" applyAlignment="1">
      <alignment horizontal="left" vertical="center" wrapText="1"/>
    </xf>
    <xf numFmtId="0" fontId="1" fillId="5" borderId="0" xfId="0" applyFont="1" applyFill="1" applyAlignment="1">
      <alignment horizontal="left" vertical="center" wrapText="1"/>
    </xf>
    <xf numFmtId="0" fontId="2" fillId="5" borderId="0" xfId="0" applyFont="1" applyFill="1" applyAlignment="1">
      <alignment horizontal="left" vertical="center" wrapText="1"/>
    </xf>
    <xf numFmtId="0" fontId="1" fillId="2" borderId="26" xfId="0" applyFont="1" applyFill="1" applyBorder="1" applyAlignment="1" applyProtection="1">
      <alignment horizontal="left" vertical="top" wrapText="1"/>
      <protection locked="0"/>
    </xf>
    <xf numFmtId="0" fontId="1" fillId="2" borderId="27" xfId="0" applyFont="1" applyFill="1" applyBorder="1" applyAlignment="1" applyProtection="1">
      <alignment horizontal="left" vertical="top" wrapText="1"/>
      <protection locked="0"/>
    </xf>
    <xf numFmtId="0" fontId="1" fillId="2" borderId="24" xfId="0" applyFont="1" applyFill="1" applyBorder="1" applyAlignment="1" applyProtection="1">
      <alignment horizontal="left" vertical="top" wrapText="1"/>
      <protection locked="0"/>
    </xf>
    <xf numFmtId="0" fontId="1" fillId="2" borderId="23" xfId="0" applyFont="1" applyFill="1" applyBorder="1" applyAlignment="1" applyProtection="1">
      <alignment horizontal="left" vertical="top" wrapText="1"/>
      <protection locked="0"/>
    </xf>
    <xf numFmtId="0" fontId="1" fillId="2" borderId="0" xfId="0" applyFont="1" applyFill="1" applyAlignment="1" applyProtection="1">
      <alignment horizontal="left" vertical="top" wrapText="1"/>
      <protection locked="0"/>
    </xf>
    <xf numFmtId="0" fontId="1" fillId="2" borderId="28" xfId="0" applyFont="1" applyFill="1" applyBorder="1" applyAlignment="1" applyProtection="1">
      <alignment horizontal="left" vertical="top" wrapText="1"/>
      <protection locked="0"/>
    </xf>
    <xf numFmtId="0" fontId="1" fillId="2" borderId="9" xfId="0" applyFont="1" applyFill="1" applyBorder="1" applyAlignment="1" applyProtection="1">
      <alignment horizontal="left" vertical="top" wrapText="1"/>
      <protection locked="0"/>
    </xf>
    <xf numFmtId="0" fontId="1" fillId="2" borderId="7" xfId="0" applyFont="1" applyFill="1" applyBorder="1" applyAlignment="1" applyProtection="1">
      <alignment horizontal="left" vertical="top" wrapText="1"/>
      <protection locked="0"/>
    </xf>
    <xf numFmtId="0" fontId="1" fillId="2" borderId="29" xfId="0" applyFont="1" applyFill="1" applyBorder="1" applyAlignment="1" applyProtection="1">
      <alignment horizontal="left" vertical="top"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4"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4" borderId="0" xfId="0" applyFont="1" applyFill="1" applyAlignment="1">
      <alignment horizontal="center" vertical="center" wrapText="1"/>
    </xf>
    <xf numFmtId="0" fontId="1" fillId="2" borderId="0" xfId="0" applyFont="1" applyFill="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4" borderId="0" xfId="0" applyFont="1" applyFill="1" applyAlignment="1">
      <alignment horizontal="center" vertical="center"/>
    </xf>
    <xf numFmtId="0" fontId="1" fillId="4" borderId="28" xfId="0" applyFont="1" applyFill="1" applyBorder="1" applyAlignment="1">
      <alignment horizontal="center" vertical="center"/>
    </xf>
    <xf numFmtId="0" fontId="2" fillId="2" borderId="0" xfId="0" applyFont="1" applyFill="1" applyAlignment="1">
      <alignment horizontal="center" vertical="center" wrapText="1"/>
    </xf>
    <xf numFmtId="0" fontId="1" fillId="3" borderId="0" xfId="0" applyFont="1" applyFill="1" applyAlignment="1">
      <alignment horizontal="left" vertical="center"/>
    </xf>
  </cellXfs>
  <cellStyles count="1">
    <cellStyle name="Normal" xfId="0" builtinId="0"/>
  </cellStyles>
  <dxfs count="0"/>
  <tableStyles count="0" defaultTableStyle="TableStyleMedium2" defaultPivotStyle="PivotStyleLight16"/>
  <colors>
    <mruColors>
      <color rgb="FF7F313E"/>
      <color rgb="FF973B4A"/>
      <color rgb="FFA541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57"/>
  <sheetViews>
    <sheetView tabSelected="1" topLeftCell="A232" zoomScale="140" zoomScaleNormal="140" zoomScaleSheetLayoutView="130" workbookViewId="0">
      <selection activeCell="G95" sqref="G95:G98"/>
    </sheetView>
  </sheetViews>
  <sheetFormatPr baseColWidth="10" defaultColWidth="11.5" defaultRowHeight="15" x14ac:dyDescent="0.2"/>
  <cols>
    <col min="1" max="1" width="8" style="6" customWidth="1"/>
    <col min="2" max="2" width="42.6640625" style="6" customWidth="1"/>
    <col min="3" max="3" width="8.33203125" style="6" customWidth="1"/>
    <col min="4" max="4" width="9.83203125" style="6" customWidth="1"/>
    <col min="5" max="5" width="10" style="6" customWidth="1"/>
    <col min="6" max="6" width="31.33203125" style="6" customWidth="1"/>
    <col min="7" max="7" width="26.5" style="45" customWidth="1"/>
    <col min="8" max="8" width="11.5" style="6" customWidth="1"/>
    <col min="9" max="16384" width="11.5" style="6"/>
  </cols>
  <sheetData>
    <row r="1" spans="1:8" ht="12" x14ac:dyDescent="0.2">
      <c r="A1" s="111" t="s">
        <v>369</v>
      </c>
      <c r="B1" s="111"/>
      <c r="C1" s="111"/>
      <c r="D1" s="111"/>
      <c r="E1" s="111"/>
      <c r="F1" s="111"/>
      <c r="G1" s="111"/>
    </row>
    <row r="2" spans="1:8" ht="13.5" customHeight="1" x14ac:dyDescent="0.2">
      <c r="A2" s="112" t="s">
        <v>378</v>
      </c>
      <c r="B2" s="113"/>
      <c r="C2" s="113"/>
      <c r="D2" s="113"/>
      <c r="E2" s="113"/>
      <c r="F2" s="113"/>
      <c r="G2" s="113"/>
    </row>
    <row r="3" spans="1:8" ht="12" x14ac:dyDescent="0.2">
      <c r="A3" s="114" t="s">
        <v>0</v>
      </c>
      <c r="B3" s="114"/>
      <c r="C3" s="114"/>
      <c r="D3" s="114"/>
      <c r="E3" s="114"/>
      <c r="F3" s="114"/>
      <c r="G3" s="114"/>
    </row>
    <row r="4" spans="1:8" customFormat="1" ht="25.5" customHeight="1" x14ac:dyDescent="0.2">
      <c r="A4" s="116" t="s">
        <v>379</v>
      </c>
      <c r="B4" s="117"/>
      <c r="C4" s="117"/>
      <c r="D4" s="117"/>
      <c r="E4" s="117"/>
      <c r="F4" s="117"/>
      <c r="G4" s="117"/>
      <c r="H4" s="117"/>
    </row>
    <row r="5" spans="1:8" ht="12" x14ac:dyDescent="0.2">
      <c r="A5" s="117" t="s">
        <v>1</v>
      </c>
      <c r="B5" s="117"/>
      <c r="C5" s="117"/>
      <c r="D5" s="117"/>
      <c r="E5" s="117"/>
      <c r="F5" s="117"/>
      <c r="G5" s="117"/>
      <c r="H5" s="117"/>
    </row>
    <row r="6" spans="1:8" ht="12" x14ac:dyDescent="0.2">
      <c r="A6" s="117" t="s">
        <v>380</v>
      </c>
      <c r="B6" s="117"/>
      <c r="C6" s="117"/>
      <c r="D6" s="117"/>
      <c r="E6" s="117"/>
      <c r="F6" s="117"/>
      <c r="G6" s="117"/>
      <c r="H6" s="117"/>
    </row>
    <row r="7" spans="1:8" ht="12" x14ac:dyDescent="0.2">
      <c r="A7" s="118" t="s">
        <v>2</v>
      </c>
      <c r="B7" s="118"/>
      <c r="C7" s="118"/>
      <c r="D7" s="118"/>
      <c r="E7" s="118"/>
      <c r="F7" s="118"/>
      <c r="G7" s="118"/>
      <c r="H7" s="118"/>
    </row>
    <row r="8" spans="1:8" customFormat="1" ht="12" customHeight="1" x14ac:dyDescent="0.2">
      <c r="A8" s="115" t="s">
        <v>3</v>
      </c>
      <c r="B8" s="115"/>
      <c r="C8" s="115"/>
      <c r="D8" s="115"/>
      <c r="E8" s="115"/>
      <c r="F8" s="115"/>
      <c r="G8" s="115"/>
      <c r="H8" s="115"/>
    </row>
    <row r="9" spans="1:8" customFormat="1" x14ac:dyDescent="0.2">
      <c r="A9" s="115" t="s">
        <v>4</v>
      </c>
      <c r="B9" s="115"/>
      <c r="C9" s="115"/>
      <c r="D9" s="115"/>
      <c r="E9" s="115"/>
      <c r="F9" s="115"/>
      <c r="G9" s="115"/>
      <c r="H9" s="44"/>
    </row>
    <row r="10" spans="1:8" ht="12" x14ac:dyDescent="0.2">
      <c r="A10" s="7"/>
      <c r="B10" s="7"/>
      <c r="C10" s="7"/>
      <c r="D10" s="7"/>
      <c r="E10" s="7"/>
      <c r="F10" s="7"/>
      <c r="G10" s="7"/>
    </row>
    <row r="11" spans="1:8" ht="12" x14ac:dyDescent="0.2">
      <c r="A11" s="105" t="s">
        <v>5</v>
      </c>
      <c r="B11" s="105"/>
      <c r="C11" s="110"/>
      <c r="D11" s="110"/>
      <c r="E11" s="110"/>
      <c r="F11" s="110"/>
      <c r="G11" s="110"/>
    </row>
    <row r="12" spans="1:8" ht="12" x14ac:dyDescent="0.2">
      <c r="A12" s="105" t="s">
        <v>6</v>
      </c>
      <c r="B12" s="105"/>
      <c r="C12" s="110"/>
      <c r="D12" s="110"/>
      <c r="E12" s="110"/>
      <c r="F12" s="110"/>
      <c r="G12" s="110"/>
    </row>
    <row r="13" spans="1:8" ht="12" x14ac:dyDescent="0.2">
      <c r="A13" s="105" t="s">
        <v>7</v>
      </c>
      <c r="B13" s="105"/>
      <c r="C13" s="110"/>
      <c r="D13" s="110"/>
      <c r="E13" s="110"/>
      <c r="F13" s="110"/>
      <c r="G13" s="110"/>
    </row>
    <row r="14" spans="1:8" ht="12" x14ac:dyDescent="0.2">
      <c r="A14" s="105" t="s">
        <v>8</v>
      </c>
      <c r="B14" s="105"/>
      <c r="C14" s="110"/>
      <c r="D14" s="110"/>
      <c r="E14" s="110"/>
      <c r="F14" s="110"/>
      <c r="G14" s="110"/>
    </row>
    <row r="15" spans="1:8" ht="12" x14ac:dyDescent="0.2">
      <c r="A15" s="105" t="s">
        <v>9</v>
      </c>
      <c r="B15" s="105"/>
      <c r="C15" s="109"/>
      <c r="D15" s="109"/>
      <c r="E15" s="109"/>
      <c r="F15" s="109"/>
      <c r="G15" s="109"/>
    </row>
    <row r="16" spans="1:8" ht="12" x14ac:dyDescent="0.2">
      <c r="A16" s="105" t="s">
        <v>10</v>
      </c>
      <c r="B16" s="105"/>
      <c r="C16" s="108"/>
      <c r="D16" s="108"/>
      <c r="E16" s="108"/>
      <c r="F16" s="108"/>
      <c r="G16" s="108"/>
    </row>
    <row r="17" spans="1:7" ht="12" x14ac:dyDescent="0.2">
      <c r="A17" s="105" t="s">
        <v>11</v>
      </c>
      <c r="B17" s="105"/>
      <c r="C17" s="102"/>
      <c r="D17" s="103"/>
      <c r="E17" s="103"/>
      <c r="F17" s="103"/>
      <c r="G17" s="104"/>
    </row>
    <row r="18" spans="1:7" hidden="1" x14ac:dyDescent="0.2"/>
    <row r="19" spans="1:7" s="5" customFormat="1" ht="12" hidden="1" x14ac:dyDescent="0.2">
      <c r="A19" s="32"/>
      <c r="C19" s="33"/>
      <c r="D19" s="34"/>
      <c r="E19" s="35"/>
    </row>
    <row r="20" spans="1:7" s="5" customFormat="1" ht="12" hidden="1" x14ac:dyDescent="0.2">
      <c r="A20" s="32"/>
      <c r="D20" s="35"/>
      <c r="E20" s="35"/>
    </row>
    <row r="21" spans="1:7" customFormat="1" ht="12" hidden="1" customHeight="1" x14ac:dyDescent="0.2">
      <c r="A21" s="35"/>
      <c r="B21" s="35"/>
      <c r="C21" s="35"/>
      <c r="D21" s="35"/>
      <c r="E21" s="35"/>
      <c r="F21" s="35"/>
      <c r="G21" s="35"/>
    </row>
    <row r="22" spans="1:7" s="5" customFormat="1" ht="12" hidden="1" x14ac:dyDescent="0.2">
      <c r="A22" s="35"/>
      <c r="C22" s="35"/>
      <c r="D22" s="35"/>
      <c r="E22" s="35"/>
      <c r="F22" s="77"/>
      <c r="G22" s="77"/>
    </row>
    <row r="23" spans="1:7" s="5" customFormat="1" ht="12" hidden="1" x14ac:dyDescent="0.2">
      <c r="A23" s="35"/>
      <c r="C23" s="35"/>
      <c r="D23" s="35"/>
      <c r="E23" s="35"/>
      <c r="F23" s="77"/>
      <c r="G23" s="77"/>
    </row>
    <row r="24" spans="1:7" s="5" customFormat="1" ht="12" hidden="1" x14ac:dyDescent="0.2">
      <c r="A24" s="35"/>
      <c r="C24" s="35"/>
      <c r="D24" s="35"/>
      <c r="E24" s="35"/>
      <c r="F24" s="77"/>
      <c r="G24" s="77"/>
    </row>
    <row r="25" spans="1:7" s="5" customFormat="1" ht="12" hidden="1" x14ac:dyDescent="0.2">
      <c r="A25" s="35"/>
      <c r="C25" s="35"/>
      <c r="D25" s="35"/>
      <c r="E25" s="35"/>
      <c r="F25" s="77"/>
      <c r="G25" s="77"/>
    </row>
    <row r="26" spans="1:7" s="5" customFormat="1" ht="12" hidden="1" x14ac:dyDescent="0.2">
      <c r="A26" s="35"/>
      <c r="C26" s="35"/>
      <c r="D26" s="35"/>
      <c r="E26" s="35"/>
      <c r="F26" s="34"/>
      <c r="G26" s="34"/>
    </row>
    <row r="27" spans="1:7" s="5" customFormat="1" ht="12" hidden="1" x14ac:dyDescent="0.2">
      <c r="A27" s="32"/>
      <c r="C27" s="35"/>
    </row>
    <row r="28" spans="1:7" x14ac:dyDescent="0.2">
      <c r="A28" s="20"/>
      <c r="B28" s="20"/>
      <c r="C28" s="20"/>
      <c r="D28" s="20"/>
      <c r="E28" s="20"/>
      <c r="F28" s="20"/>
    </row>
    <row r="29" spans="1:7" x14ac:dyDescent="0.2">
      <c r="A29" s="10" t="s">
        <v>12</v>
      </c>
      <c r="B29" s="11"/>
      <c r="C29" s="46" t="s">
        <v>13</v>
      </c>
      <c r="D29" s="43">
        <f>C239</f>
        <v>65</v>
      </c>
      <c r="E29" s="12"/>
      <c r="F29" s="11"/>
    </row>
    <row r="30" spans="1:7" hidden="1" x14ac:dyDescent="0.2">
      <c r="A30" s="13"/>
    </row>
    <row r="31" spans="1:7" ht="91" x14ac:dyDescent="0.2">
      <c r="A31" s="7" t="s">
        <v>14</v>
      </c>
      <c r="C31" s="41" t="s">
        <v>15</v>
      </c>
      <c r="D31" s="17">
        <v>6</v>
      </c>
      <c r="E31" s="14" t="s">
        <v>16</v>
      </c>
      <c r="F31" s="14"/>
      <c r="G31" s="14"/>
    </row>
    <row r="32" spans="1:7" customFormat="1" ht="24" customHeight="1" x14ac:dyDescent="0.2">
      <c r="A32" s="38" t="s">
        <v>17</v>
      </c>
      <c r="B32" s="8" t="s">
        <v>18</v>
      </c>
      <c r="C32" s="8" t="s">
        <v>19</v>
      </c>
      <c r="D32" s="8" t="s">
        <v>20</v>
      </c>
      <c r="E32" s="8" t="s">
        <v>21</v>
      </c>
      <c r="F32" s="8" t="s">
        <v>22</v>
      </c>
      <c r="G32" s="8" t="s">
        <v>23</v>
      </c>
    </row>
    <row r="33" spans="1:10" customFormat="1" ht="12" customHeight="1" x14ac:dyDescent="0.2">
      <c r="A33" s="38" t="s">
        <v>24</v>
      </c>
      <c r="B33" s="16" t="s">
        <v>25</v>
      </c>
      <c r="C33" s="8">
        <v>3</v>
      </c>
      <c r="D33" s="9"/>
      <c r="E33" s="8" t="str">
        <f t="shared" ref="E33:E38" si="0">IF(D33&lt;&gt;"",C33,"")</f>
        <v/>
      </c>
      <c r="F33" s="100" t="s">
        <v>26</v>
      </c>
      <c r="G33" s="100" t="s">
        <v>27</v>
      </c>
    </row>
    <row r="34" spans="1:10" ht="13" x14ac:dyDescent="0.2">
      <c r="A34" s="38" t="s">
        <v>28</v>
      </c>
      <c r="B34" s="15" t="s">
        <v>29</v>
      </c>
      <c r="C34" s="8">
        <v>3.5</v>
      </c>
      <c r="D34" s="9"/>
      <c r="E34" s="8" t="str">
        <f t="shared" si="0"/>
        <v/>
      </c>
      <c r="F34" s="106"/>
      <c r="G34" s="106"/>
    </row>
    <row r="35" spans="1:10" ht="13" x14ac:dyDescent="0.2">
      <c r="A35" s="38" t="s">
        <v>30</v>
      </c>
      <c r="B35" s="15" t="s">
        <v>31</v>
      </c>
      <c r="C35" s="8">
        <v>4</v>
      </c>
      <c r="D35" s="9"/>
      <c r="E35" s="8" t="str">
        <f t="shared" si="0"/>
        <v/>
      </c>
      <c r="F35" s="106"/>
      <c r="G35" s="106"/>
    </row>
    <row r="36" spans="1:10" ht="13" x14ac:dyDescent="0.2">
      <c r="A36" s="38" t="s">
        <v>32</v>
      </c>
      <c r="B36" s="15" t="s">
        <v>33</v>
      </c>
      <c r="C36" s="8">
        <v>4</v>
      </c>
      <c r="D36" s="9"/>
      <c r="E36" s="8" t="str">
        <f t="shared" si="0"/>
        <v/>
      </c>
      <c r="F36" s="106"/>
      <c r="G36" s="106"/>
    </row>
    <row r="37" spans="1:10" ht="13" x14ac:dyDescent="0.2">
      <c r="A37" s="38" t="s">
        <v>34</v>
      </c>
      <c r="B37" s="15" t="s">
        <v>35</v>
      </c>
      <c r="C37" s="8">
        <v>5</v>
      </c>
      <c r="D37" s="9"/>
      <c r="E37" s="8" t="str">
        <f t="shared" si="0"/>
        <v/>
      </c>
      <c r="F37" s="106"/>
      <c r="G37" s="106"/>
    </row>
    <row r="38" spans="1:10" ht="13" x14ac:dyDescent="0.2">
      <c r="A38" s="38" t="s">
        <v>36</v>
      </c>
      <c r="B38" s="15" t="s">
        <v>37</v>
      </c>
      <c r="C38" s="8">
        <v>6</v>
      </c>
      <c r="D38" s="9"/>
      <c r="E38" s="8" t="str">
        <f t="shared" si="0"/>
        <v/>
      </c>
      <c r="F38" s="101"/>
      <c r="G38" s="101"/>
    </row>
    <row r="39" spans="1:10" ht="13" x14ac:dyDescent="0.2">
      <c r="A39" s="47"/>
      <c r="B39" s="6" t="s">
        <v>38</v>
      </c>
      <c r="C39" s="14"/>
      <c r="D39" s="14"/>
      <c r="E39" s="14">
        <f>IF(SUM(E33:E38)&gt;=D31,D31,SUM(E33:E38))</f>
        <v>0</v>
      </c>
      <c r="F39" s="14"/>
      <c r="G39" s="17"/>
    </row>
    <row r="40" spans="1:10" x14ac:dyDescent="0.2">
      <c r="A40" s="13"/>
      <c r="D40" s="14"/>
      <c r="E40" s="14"/>
    </row>
    <row r="41" spans="1:10" x14ac:dyDescent="0.2">
      <c r="A41" s="13" t="s">
        <v>39</v>
      </c>
      <c r="D41" s="41" t="s">
        <v>15</v>
      </c>
      <c r="E41" s="17">
        <v>32</v>
      </c>
    </row>
    <row r="42" spans="1:10" hidden="1" x14ac:dyDescent="0.2">
      <c r="A42" s="107" t="s">
        <v>40</v>
      </c>
      <c r="B42" s="107"/>
      <c r="C42" s="107"/>
      <c r="D42" s="107"/>
      <c r="E42" s="14"/>
    </row>
    <row r="43" spans="1:10" customFormat="1" ht="21.75" customHeight="1" x14ac:dyDescent="0.2">
      <c r="A43" s="8" t="s">
        <v>17</v>
      </c>
      <c r="B43" s="8" t="s">
        <v>41</v>
      </c>
      <c r="C43" s="8" t="s">
        <v>19</v>
      </c>
      <c r="D43" s="8" t="s">
        <v>42</v>
      </c>
      <c r="E43" s="8" t="s">
        <v>21</v>
      </c>
      <c r="F43" s="8" t="s">
        <v>22</v>
      </c>
      <c r="G43" s="8" t="s">
        <v>43</v>
      </c>
      <c r="H43" s="110" t="s">
        <v>374</v>
      </c>
      <c r="I43" s="110"/>
      <c r="J43" s="110"/>
    </row>
    <row r="44" spans="1:10" ht="24" customHeight="1" x14ac:dyDescent="0.2">
      <c r="A44" s="8" t="s">
        <v>44</v>
      </c>
      <c r="B44" s="16" t="s">
        <v>371</v>
      </c>
      <c r="C44" s="8">
        <v>10</v>
      </c>
      <c r="D44" s="2"/>
      <c r="E44" s="8" t="str">
        <f t="shared" ref="E44:E47" si="1">IF(ISNUMBER(D44),IF(D44&gt;0,C44,0),"")</f>
        <v/>
      </c>
      <c r="F44" s="90" t="s">
        <v>45</v>
      </c>
      <c r="G44" s="90" t="s">
        <v>381</v>
      </c>
      <c r="H44" s="110" t="s">
        <v>375</v>
      </c>
      <c r="I44" s="110"/>
      <c r="J44" s="110"/>
    </row>
    <row r="45" spans="1:10" ht="23" customHeight="1" x14ac:dyDescent="0.2">
      <c r="A45" s="8" t="s">
        <v>46</v>
      </c>
      <c r="B45" s="16" t="s">
        <v>372</v>
      </c>
      <c r="C45" s="8">
        <v>15</v>
      </c>
      <c r="D45" s="2"/>
      <c r="E45" s="8" t="str">
        <f t="shared" si="1"/>
        <v/>
      </c>
      <c r="F45" s="90"/>
      <c r="G45" s="90"/>
      <c r="H45" s="110"/>
      <c r="I45" s="110"/>
      <c r="J45" s="110"/>
    </row>
    <row r="46" spans="1:10" ht="23" customHeight="1" x14ac:dyDescent="0.2">
      <c r="A46" s="8" t="s">
        <v>47</v>
      </c>
      <c r="B46" s="16" t="s">
        <v>382</v>
      </c>
      <c r="C46" s="8">
        <v>20</v>
      </c>
      <c r="D46" s="2"/>
      <c r="E46" s="8" t="str">
        <f t="shared" si="1"/>
        <v/>
      </c>
      <c r="F46" s="90"/>
      <c r="G46" s="90"/>
      <c r="H46" s="110"/>
      <c r="I46" s="110"/>
      <c r="J46" s="110"/>
    </row>
    <row r="47" spans="1:10" ht="26" customHeight="1" x14ac:dyDescent="0.2">
      <c r="A47" s="8" t="s">
        <v>48</v>
      </c>
      <c r="B47" s="16" t="s">
        <v>373</v>
      </c>
      <c r="C47" s="8">
        <v>32</v>
      </c>
      <c r="D47" s="2"/>
      <c r="E47" s="8" t="str">
        <f t="shared" si="1"/>
        <v/>
      </c>
      <c r="F47" s="90"/>
      <c r="G47" s="90"/>
      <c r="H47" s="110"/>
      <c r="I47" s="110"/>
      <c r="J47" s="110"/>
    </row>
    <row r="48" spans="1:10" ht="12" x14ac:dyDescent="0.2">
      <c r="B48" s="17"/>
      <c r="C48" s="14"/>
      <c r="D48" s="14"/>
      <c r="E48" s="14">
        <f>IF(SUM(E44:E47)&gt;E41,E41,SUM(E44:E47))</f>
        <v>0</v>
      </c>
      <c r="F48" s="17"/>
      <c r="G48" s="17"/>
    </row>
    <row r="49" spans="1:7" customFormat="1" ht="23.25" customHeight="1" x14ac:dyDescent="0.2">
      <c r="A49" s="75" t="s">
        <v>49</v>
      </c>
      <c r="B49" s="75"/>
      <c r="C49" s="75"/>
      <c r="D49" s="41" t="s">
        <v>15</v>
      </c>
      <c r="E49" s="17">
        <v>9</v>
      </c>
      <c r="F49" s="17"/>
      <c r="G49" s="17"/>
    </row>
    <row r="50" spans="1:7" customFormat="1" ht="24" customHeight="1" x14ac:dyDescent="0.2">
      <c r="A50" s="8" t="s">
        <v>50</v>
      </c>
      <c r="B50" s="8" t="s">
        <v>51</v>
      </c>
      <c r="C50" s="8" t="s">
        <v>19</v>
      </c>
      <c r="D50" s="8" t="s">
        <v>42</v>
      </c>
      <c r="E50" s="8" t="s">
        <v>21</v>
      </c>
      <c r="F50" s="8" t="s">
        <v>22</v>
      </c>
      <c r="G50" s="8" t="s">
        <v>43</v>
      </c>
    </row>
    <row r="51" spans="1:7" customFormat="1" ht="36" customHeight="1" x14ac:dyDescent="0.2">
      <c r="A51" s="8" t="s">
        <v>52</v>
      </c>
      <c r="B51" s="16" t="s">
        <v>53</v>
      </c>
      <c r="C51" s="8">
        <v>1.5</v>
      </c>
      <c r="D51" s="1"/>
      <c r="E51" s="8" t="str">
        <f>IF(ISNUMBER(D51),IF(D51&gt;0,C51*D51,0),"")</f>
        <v/>
      </c>
      <c r="F51" s="100" t="s">
        <v>54</v>
      </c>
      <c r="G51" s="16" t="s">
        <v>55</v>
      </c>
    </row>
    <row r="52" spans="1:7" customFormat="1" ht="36" customHeight="1" x14ac:dyDescent="0.2">
      <c r="A52" s="8" t="s">
        <v>56</v>
      </c>
      <c r="B52" s="16" t="s">
        <v>57</v>
      </c>
      <c r="C52" s="8">
        <v>2</v>
      </c>
      <c r="D52" s="1"/>
      <c r="E52" s="8" t="str">
        <f>IF(ISNUMBER(D52),IF(D52&gt;0,C52*D52,0),"")</f>
        <v/>
      </c>
      <c r="F52" s="101"/>
      <c r="G52" s="16" t="s">
        <v>55</v>
      </c>
    </row>
    <row r="53" spans="1:7" x14ac:dyDescent="0.2">
      <c r="D53" s="1"/>
      <c r="E53" s="35">
        <f>IF(SUM(E51:E52)&gt;E49,E49,SUM(E51:E52))</f>
        <v>0</v>
      </c>
    </row>
    <row r="54" spans="1:7" x14ac:dyDescent="0.2">
      <c r="A54" s="13" t="s">
        <v>58</v>
      </c>
      <c r="D54" s="41" t="s">
        <v>15</v>
      </c>
      <c r="E54" s="17">
        <v>12</v>
      </c>
    </row>
    <row r="55" spans="1:7" customFormat="1" ht="72" customHeight="1" x14ac:dyDescent="0.2">
      <c r="A55" s="8" t="s">
        <v>17</v>
      </c>
      <c r="B55" s="42" t="s">
        <v>383</v>
      </c>
      <c r="C55" s="8" t="s">
        <v>19</v>
      </c>
      <c r="D55" s="8" t="s">
        <v>59</v>
      </c>
      <c r="E55" s="8" t="s">
        <v>21</v>
      </c>
      <c r="F55" s="8" t="s">
        <v>22</v>
      </c>
      <c r="G55" s="15" t="s">
        <v>377</v>
      </c>
    </row>
    <row r="56" spans="1:7" customFormat="1" ht="15" customHeight="1" x14ac:dyDescent="0.2">
      <c r="A56" s="8" t="s">
        <v>60</v>
      </c>
      <c r="B56" s="16" t="s">
        <v>61</v>
      </c>
      <c r="C56" s="8">
        <v>6</v>
      </c>
      <c r="D56" s="8"/>
      <c r="E56" s="8" t="str">
        <f>IF(ISNUMBER(D56),C56*IF(D56&gt;2,2,D56),"")</f>
        <v/>
      </c>
      <c r="F56" s="90" t="s">
        <v>384</v>
      </c>
      <c r="G56" s="90" t="s">
        <v>376</v>
      </c>
    </row>
    <row r="57" spans="1:7" customFormat="1" ht="15" customHeight="1" x14ac:dyDescent="0.2">
      <c r="A57" s="8" t="s">
        <v>62</v>
      </c>
      <c r="B57" s="16" t="s">
        <v>63</v>
      </c>
      <c r="C57" s="8">
        <v>4</v>
      </c>
      <c r="D57" s="8"/>
      <c r="E57" s="8" t="str">
        <f>IF(ISNUMBER(D57),C57*IF(D57&gt;2,2,D57),"")</f>
        <v/>
      </c>
      <c r="F57" s="90"/>
      <c r="G57" s="90"/>
    </row>
    <row r="58" spans="1:7" customFormat="1" ht="15" customHeight="1" x14ac:dyDescent="0.2">
      <c r="A58" s="8" t="s">
        <v>64</v>
      </c>
      <c r="B58" s="3" t="s">
        <v>65</v>
      </c>
      <c r="C58" s="8">
        <v>2</v>
      </c>
      <c r="D58" s="8"/>
      <c r="E58" s="8" t="str">
        <f>IF(ISNUMBER(D58),C58*IF(D58&gt;2,2,D58),"")</f>
        <v/>
      </c>
      <c r="F58" s="90"/>
      <c r="G58" s="90"/>
    </row>
    <row r="59" spans="1:7" x14ac:dyDescent="0.2">
      <c r="E59" s="14">
        <f>IF(SUM(E56:E58)&gt;E54,E54,SUM(E56:E58))</f>
        <v>0</v>
      </c>
    </row>
    <row r="60" spans="1:7" x14ac:dyDescent="0.2">
      <c r="A60" s="13" t="s">
        <v>66</v>
      </c>
      <c r="D60" s="33" t="s">
        <v>15</v>
      </c>
      <c r="E60" s="34">
        <v>6</v>
      </c>
    </row>
    <row r="61" spans="1:7" customFormat="1" ht="56.25" customHeight="1" x14ac:dyDescent="0.2">
      <c r="A61" s="8" t="s">
        <v>17</v>
      </c>
      <c r="B61" s="16" t="s">
        <v>67</v>
      </c>
      <c r="C61" s="8" t="s">
        <v>19</v>
      </c>
      <c r="D61" s="8" t="s">
        <v>59</v>
      </c>
      <c r="E61" s="8" t="s">
        <v>21</v>
      </c>
      <c r="F61" s="8" t="s">
        <v>22</v>
      </c>
      <c r="G61" s="15" t="s">
        <v>385</v>
      </c>
    </row>
    <row r="62" spans="1:7" customFormat="1" ht="40.5" customHeight="1" x14ac:dyDescent="0.2">
      <c r="A62" s="8" t="s">
        <v>68</v>
      </c>
      <c r="B62" s="16" t="s">
        <v>69</v>
      </c>
      <c r="C62" s="8">
        <v>1.5</v>
      </c>
      <c r="D62" s="2"/>
      <c r="E62" s="8" t="str">
        <f>IF(ISNUMBER(D62),C62*IF(D62&gt;2,2,D62),"")</f>
        <v/>
      </c>
      <c r="F62" s="90" t="s">
        <v>70</v>
      </c>
      <c r="G62" s="90" t="s">
        <v>71</v>
      </c>
    </row>
    <row r="63" spans="1:7" customFormat="1" ht="36" customHeight="1" x14ac:dyDescent="0.2">
      <c r="A63" s="8" t="s">
        <v>72</v>
      </c>
      <c r="B63" s="16" t="s">
        <v>73</v>
      </c>
      <c r="C63" s="8">
        <v>1.5</v>
      </c>
      <c r="D63" s="2"/>
      <c r="E63" s="8" t="str">
        <f>IF(ISNUMBER(D63),C63*IF(D63&gt;2,2,D63),"")</f>
        <v/>
      </c>
      <c r="F63" s="90"/>
      <c r="G63" s="90"/>
    </row>
    <row r="64" spans="1:7" x14ac:dyDescent="0.2">
      <c r="E64" s="14">
        <f>IF(SUM(E62:E63)&gt;E60,E60,SUM(E62:E63))</f>
        <v>0</v>
      </c>
    </row>
    <row r="65" spans="1:7" x14ac:dyDescent="0.2">
      <c r="A65" s="18" t="s">
        <v>74</v>
      </c>
      <c r="B65" s="19"/>
      <c r="C65" s="19">
        <f>IF((E39+E64+E59+E53+E48)&gt;$D$29,$D$29,E39+E64+E59+E53+E48)</f>
        <v>0</v>
      </c>
    </row>
    <row r="66" spans="1:7" x14ac:dyDescent="0.2">
      <c r="A66" s="13"/>
    </row>
    <row r="67" spans="1:7" x14ac:dyDescent="0.2">
      <c r="A67" s="10" t="s">
        <v>75</v>
      </c>
      <c r="B67" s="11"/>
      <c r="C67" s="46" t="s">
        <v>15</v>
      </c>
      <c r="D67" s="12">
        <f>C240</f>
        <v>45</v>
      </c>
      <c r="E67" s="12"/>
      <c r="F67" s="11"/>
    </row>
    <row r="68" spans="1:7" x14ac:dyDescent="0.2">
      <c r="A68" s="13" t="s">
        <v>76</v>
      </c>
      <c r="D68" s="41" t="s">
        <v>15</v>
      </c>
      <c r="E68" s="17">
        <v>17.5</v>
      </c>
    </row>
    <row r="69" spans="1:7" customFormat="1" ht="24" customHeight="1" x14ac:dyDescent="0.2">
      <c r="A69" s="8" t="s">
        <v>17</v>
      </c>
      <c r="B69" s="15" t="s">
        <v>77</v>
      </c>
      <c r="C69" s="2" t="s">
        <v>19</v>
      </c>
      <c r="D69" s="2" t="s">
        <v>59</v>
      </c>
      <c r="E69" s="2" t="s">
        <v>21</v>
      </c>
      <c r="F69" s="8" t="s">
        <v>22</v>
      </c>
      <c r="G69" s="8" t="s">
        <v>43</v>
      </c>
    </row>
    <row r="70" spans="1:7" ht="13" x14ac:dyDescent="0.2">
      <c r="A70" s="8" t="s">
        <v>78</v>
      </c>
      <c r="B70" s="3" t="s">
        <v>79</v>
      </c>
      <c r="C70" s="2">
        <v>3</v>
      </c>
      <c r="D70" s="2"/>
      <c r="E70" s="2" t="str">
        <f t="shared" ref="E70:E77" si="2">IF(ISNUMBER(D70),C70*IF(D70&gt;2,2,D70),"")</f>
        <v/>
      </c>
      <c r="F70" s="15" t="s">
        <v>80</v>
      </c>
      <c r="G70" s="99" t="s">
        <v>81</v>
      </c>
    </row>
    <row r="71" spans="1:7" ht="13" x14ac:dyDescent="0.2">
      <c r="A71" s="8" t="s">
        <v>82</v>
      </c>
      <c r="B71" s="3" t="s">
        <v>83</v>
      </c>
      <c r="C71" s="2">
        <v>3</v>
      </c>
      <c r="D71" s="2"/>
      <c r="E71" s="2" t="str">
        <f t="shared" si="2"/>
        <v/>
      </c>
      <c r="F71" s="15" t="s">
        <v>80</v>
      </c>
      <c r="G71" s="99"/>
    </row>
    <row r="72" spans="1:7" customFormat="1" ht="24" customHeight="1" x14ac:dyDescent="0.2">
      <c r="A72" s="8" t="s">
        <v>84</v>
      </c>
      <c r="B72" s="3" t="s">
        <v>85</v>
      </c>
      <c r="C72" s="2">
        <v>4</v>
      </c>
      <c r="D72" s="2"/>
      <c r="E72" s="2" t="str">
        <f t="shared" si="2"/>
        <v/>
      </c>
      <c r="F72" s="4" t="s">
        <v>86</v>
      </c>
      <c r="G72" s="99"/>
    </row>
    <row r="73" spans="1:7" customFormat="1" ht="24" customHeight="1" x14ac:dyDescent="0.2">
      <c r="A73" s="8" t="s">
        <v>87</v>
      </c>
      <c r="B73" s="3" t="s">
        <v>88</v>
      </c>
      <c r="C73" s="2">
        <v>2</v>
      </c>
      <c r="D73" s="2"/>
      <c r="E73" s="2" t="str">
        <f t="shared" si="2"/>
        <v/>
      </c>
      <c r="F73" s="4" t="s">
        <v>86</v>
      </c>
      <c r="G73" s="99"/>
    </row>
    <row r="74" spans="1:7" customFormat="1" ht="24" customHeight="1" x14ac:dyDescent="0.2">
      <c r="A74" s="8" t="s">
        <v>89</v>
      </c>
      <c r="B74" s="3" t="s">
        <v>90</v>
      </c>
      <c r="C74" s="2">
        <v>3</v>
      </c>
      <c r="D74" s="2"/>
      <c r="E74" s="2" t="str">
        <f t="shared" si="2"/>
        <v/>
      </c>
      <c r="F74" s="4" t="s">
        <v>86</v>
      </c>
      <c r="G74" s="99"/>
    </row>
    <row r="75" spans="1:7" customFormat="1" ht="15" customHeight="1" x14ac:dyDescent="0.2">
      <c r="A75" s="8" t="s">
        <v>91</v>
      </c>
      <c r="B75" s="16" t="s">
        <v>92</v>
      </c>
      <c r="C75" s="8">
        <v>2</v>
      </c>
      <c r="D75" s="9"/>
      <c r="E75" s="8" t="str">
        <f t="shared" si="2"/>
        <v/>
      </c>
      <c r="F75" s="15" t="s">
        <v>93</v>
      </c>
      <c r="G75" s="99"/>
    </row>
    <row r="76" spans="1:7" customFormat="1" ht="15" customHeight="1" x14ac:dyDescent="0.2">
      <c r="A76" s="8" t="s">
        <v>94</v>
      </c>
      <c r="B76" s="16" t="s">
        <v>95</v>
      </c>
      <c r="C76" s="8">
        <v>2.5</v>
      </c>
      <c r="D76" s="9"/>
      <c r="E76" s="8" t="str">
        <f t="shared" si="2"/>
        <v/>
      </c>
      <c r="F76" s="15" t="s">
        <v>93</v>
      </c>
      <c r="G76" s="99"/>
    </row>
    <row r="77" spans="1:7" customFormat="1" ht="24" customHeight="1" x14ac:dyDescent="0.2">
      <c r="A77" s="8" t="s">
        <v>96</v>
      </c>
      <c r="B77" s="16" t="s">
        <v>97</v>
      </c>
      <c r="C77" s="8">
        <v>3</v>
      </c>
      <c r="D77" s="9"/>
      <c r="E77" s="8" t="str">
        <f t="shared" si="2"/>
        <v/>
      </c>
      <c r="F77" s="15" t="s">
        <v>93</v>
      </c>
      <c r="G77" s="99"/>
    </row>
    <row r="78" spans="1:7" x14ac:dyDescent="0.2">
      <c r="A78" s="14"/>
      <c r="E78" s="14">
        <f>IF(SUM(E70:E77)&gt;E68,E68,SUM(E70:E77))</f>
        <v>0</v>
      </c>
    </row>
    <row r="79" spans="1:7" x14ac:dyDescent="0.2">
      <c r="A79" s="13" t="s">
        <v>98</v>
      </c>
      <c r="D79" s="41" t="s">
        <v>15</v>
      </c>
      <c r="E79" s="17">
        <v>17.5</v>
      </c>
    </row>
    <row r="80" spans="1:7" customFormat="1" ht="24" customHeight="1" x14ac:dyDescent="0.2">
      <c r="A80" s="8" t="s">
        <v>17</v>
      </c>
      <c r="B80" s="16" t="s">
        <v>99</v>
      </c>
      <c r="C80" s="8" t="s">
        <v>19</v>
      </c>
      <c r="D80" s="8" t="s">
        <v>100</v>
      </c>
      <c r="E80" s="8" t="s">
        <v>21</v>
      </c>
      <c r="F80" s="8" t="s">
        <v>22</v>
      </c>
      <c r="G80" s="8" t="s">
        <v>43</v>
      </c>
    </row>
    <row r="81" spans="1:7" ht="13" x14ac:dyDescent="0.2">
      <c r="A81" s="8" t="s">
        <v>101</v>
      </c>
      <c r="B81" s="16" t="s">
        <v>102</v>
      </c>
      <c r="C81" s="8">
        <v>2</v>
      </c>
      <c r="D81" s="9"/>
      <c r="E81" s="8" t="str">
        <f>IF(ISNUMBER(D81),C81*D81,"")</f>
        <v/>
      </c>
      <c r="F81" s="15" t="s">
        <v>93</v>
      </c>
      <c r="G81" s="96" t="s">
        <v>103</v>
      </c>
    </row>
    <row r="82" spans="1:7" ht="13" x14ac:dyDescent="0.2">
      <c r="A82" s="2" t="s">
        <v>104</v>
      </c>
      <c r="B82" s="3" t="s">
        <v>105</v>
      </c>
      <c r="C82" s="2">
        <v>2.5</v>
      </c>
      <c r="D82" s="1"/>
      <c r="E82" s="8" t="str">
        <f>IF(ISNUMBER(D82),C82*D82,"")</f>
        <v/>
      </c>
      <c r="F82" s="15" t="s">
        <v>93</v>
      </c>
      <c r="G82" s="97"/>
    </row>
    <row r="83" spans="1:7" ht="13" x14ac:dyDescent="0.2">
      <c r="A83" s="8" t="s">
        <v>106</v>
      </c>
      <c r="B83" s="16" t="s">
        <v>107</v>
      </c>
      <c r="C83" s="8">
        <v>3</v>
      </c>
      <c r="D83" s="9"/>
      <c r="E83" s="8" t="str">
        <f>IF(ISNUMBER(D83),C83*D83,"")</f>
        <v/>
      </c>
      <c r="F83" s="15" t="s">
        <v>93</v>
      </c>
      <c r="G83" s="97"/>
    </row>
    <row r="84" spans="1:7" ht="13" x14ac:dyDescent="0.2">
      <c r="A84" s="8" t="s">
        <v>108</v>
      </c>
      <c r="B84" s="16" t="s">
        <v>109</v>
      </c>
      <c r="C84" s="8">
        <v>4.5</v>
      </c>
      <c r="D84" s="9"/>
      <c r="E84" s="8" t="str">
        <f>IF(ISNUMBER(D84),C84*D84,"")</f>
        <v/>
      </c>
      <c r="F84" s="15" t="s">
        <v>93</v>
      </c>
      <c r="G84" s="98"/>
    </row>
    <row r="85" spans="1:7" x14ac:dyDescent="0.2">
      <c r="E85" s="14">
        <f>IF(SUM(E81:E84)&gt;E79,E79,SUM(E81:E84))</f>
        <v>0</v>
      </c>
    </row>
    <row r="86" spans="1:7" x14ac:dyDescent="0.2">
      <c r="A86" s="13" t="s">
        <v>110</v>
      </c>
      <c r="D86" s="41" t="s">
        <v>15</v>
      </c>
      <c r="E86" s="17">
        <v>5</v>
      </c>
    </row>
    <row r="87" spans="1:7" customFormat="1" ht="24" customHeight="1" x14ac:dyDescent="0.2">
      <c r="A87" s="8" t="s">
        <v>17</v>
      </c>
      <c r="B87" s="16" t="s">
        <v>111</v>
      </c>
      <c r="C87" s="8" t="s">
        <v>19</v>
      </c>
      <c r="D87" s="8" t="s">
        <v>59</v>
      </c>
      <c r="E87" s="8" t="s">
        <v>21</v>
      </c>
      <c r="F87" s="8" t="s">
        <v>22</v>
      </c>
      <c r="G87" s="92" t="s">
        <v>112</v>
      </c>
    </row>
    <row r="88" spans="1:7" ht="13" x14ac:dyDescent="0.2">
      <c r="A88" s="8" t="s">
        <v>113</v>
      </c>
      <c r="B88" s="16" t="s">
        <v>114</v>
      </c>
      <c r="C88" s="8">
        <v>0.5</v>
      </c>
      <c r="D88" s="9"/>
      <c r="E88" s="8" t="str">
        <f>IF(ISNUMBER(D88),C88*D88,"")</f>
        <v/>
      </c>
      <c r="F88" s="15" t="s">
        <v>93</v>
      </c>
      <c r="G88" s="92"/>
    </row>
    <row r="89" spans="1:7" ht="13" x14ac:dyDescent="0.2">
      <c r="A89" s="2" t="s">
        <v>115</v>
      </c>
      <c r="B89" s="3" t="s">
        <v>105</v>
      </c>
      <c r="C89" s="2">
        <v>0.7</v>
      </c>
      <c r="D89" s="1"/>
      <c r="E89" s="8" t="str">
        <f>IF(ISNUMBER(D89),C89*D89,"")</f>
        <v/>
      </c>
      <c r="F89" s="15" t="s">
        <v>93</v>
      </c>
      <c r="G89" s="92"/>
    </row>
    <row r="90" spans="1:7" ht="13" x14ac:dyDescent="0.2">
      <c r="A90" s="8" t="s">
        <v>116</v>
      </c>
      <c r="B90" s="16" t="s">
        <v>117</v>
      </c>
      <c r="C90" s="8">
        <v>0.8</v>
      </c>
      <c r="D90" s="9"/>
      <c r="E90" s="8" t="str">
        <f>IF(ISNUMBER(D90),C90*D90,"")</f>
        <v/>
      </c>
      <c r="F90" s="15" t="s">
        <v>93</v>
      </c>
      <c r="G90" s="92"/>
    </row>
    <row r="91" spans="1:7" ht="13" x14ac:dyDescent="0.2">
      <c r="A91" s="8" t="s">
        <v>118</v>
      </c>
      <c r="B91" s="16" t="s">
        <v>109</v>
      </c>
      <c r="C91" s="8">
        <v>1</v>
      </c>
      <c r="D91" s="9"/>
      <c r="E91" s="8" t="str">
        <f>IF(ISNUMBER(D91),C91*D91,"")</f>
        <v/>
      </c>
      <c r="F91" s="15" t="s">
        <v>93</v>
      </c>
      <c r="G91" s="92"/>
    </row>
    <row r="92" spans="1:7" x14ac:dyDescent="0.2">
      <c r="D92" s="14"/>
      <c r="E92" s="14">
        <f>IF(SUM(E88:E91)&gt;E86,E86,SUM(E88:E91))</f>
        <v>0</v>
      </c>
    </row>
    <row r="93" spans="1:7" x14ac:dyDescent="0.2">
      <c r="A93" s="13" t="s">
        <v>119</v>
      </c>
      <c r="D93" s="41" t="s">
        <v>15</v>
      </c>
      <c r="E93" s="17">
        <v>5</v>
      </c>
    </row>
    <row r="94" spans="1:7" customFormat="1" ht="24" customHeight="1" x14ac:dyDescent="0.2">
      <c r="A94" s="8" t="s">
        <v>17</v>
      </c>
      <c r="B94" s="16" t="s">
        <v>120</v>
      </c>
      <c r="C94" s="8" t="s">
        <v>19</v>
      </c>
      <c r="D94" s="8" t="s">
        <v>59</v>
      </c>
      <c r="E94" s="8" t="s">
        <v>21</v>
      </c>
      <c r="F94" s="8" t="s">
        <v>22</v>
      </c>
      <c r="G94" s="8" t="s">
        <v>43</v>
      </c>
    </row>
    <row r="95" spans="1:7" customFormat="1" ht="24" customHeight="1" x14ac:dyDescent="0.2">
      <c r="A95" s="2" t="s">
        <v>121</v>
      </c>
      <c r="B95" s="3" t="s">
        <v>391</v>
      </c>
      <c r="C95" s="2">
        <v>2</v>
      </c>
      <c r="D95" s="1"/>
      <c r="E95" s="2" t="str">
        <f>IF(ISNUMBER(D95),C95*IF(D95&gt;2,2,D95),"")</f>
        <v/>
      </c>
      <c r="F95" s="4" t="s">
        <v>122</v>
      </c>
      <c r="G95" s="95" t="s">
        <v>392</v>
      </c>
    </row>
    <row r="96" spans="1:7" customFormat="1" ht="24" customHeight="1" x14ac:dyDescent="0.2">
      <c r="A96" s="2" t="s">
        <v>123</v>
      </c>
      <c r="B96" s="3" t="s">
        <v>124</v>
      </c>
      <c r="C96" s="2">
        <v>2</v>
      </c>
      <c r="D96" s="1"/>
      <c r="E96" s="2" t="str">
        <f>IF(ISNUMBER(D96),C96*IF(D96&gt;2,2,D96),"")</f>
        <v/>
      </c>
      <c r="F96" s="4" t="s">
        <v>122</v>
      </c>
      <c r="G96" s="95"/>
    </row>
    <row r="97" spans="1:7" customFormat="1" ht="26.25" customHeight="1" x14ac:dyDescent="0.2">
      <c r="A97" s="2" t="s">
        <v>125</v>
      </c>
      <c r="B97" s="3" t="s">
        <v>390</v>
      </c>
      <c r="C97" s="2">
        <v>2</v>
      </c>
      <c r="D97" s="1"/>
      <c r="E97" s="8" t="str">
        <f>IF(ISNUMBER(D97),C97*IF(D97&gt;2,2,D97),"")</f>
        <v/>
      </c>
      <c r="F97" s="15" t="s">
        <v>93</v>
      </c>
      <c r="G97" s="95"/>
    </row>
    <row r="98" spans="1:7" customFormat="1" ht="36" customHeight="1" x14ac:dyDescent="0.2">
      <c r="A98" s="2" t="s">
        <v>126</v>
      </c>
      <c r="B98" s="3" t="s">
        <v>127</v>
      </c>
      <c r="C98" s="2">
        <v>3</v>
      </c>
      <c r="D98" s="1"/>
      <c r="E98" s="8" t="str">
        <f>IF(ISNUMBER(D98),C98*IF(D98&gt;2,2,D98),"")</f>
        <v/>
      </c>
      <c r="F98" s="15" t="s">
        <v>93</v>
      </c>
      <c r="G98" s="95"/>
    </row>
    <row r="99" spans="1:7" x14ac:dyDescent="0.2">
      <c r="D99" s="14"/>
      <c r="E99" s="14">
        <f>IF(SUM(E95:E98)&gt;E93,E93,SUM(E95:E98))</f>
        <v>0</v>
      </c>
    </row>
    <row r="100" spans="1:7" x14ac:dyDescent="0.2">
      <c r="A100" s="13" t="s">
        <v>128</v>
      </c>
      <c r="D100" s="41" t="s">
        <v>15</v>
      </c>
      <c r="E100" s="17">
        <v>5</v>
      </c>
    </row>
    <row r="101" spans="1:7" ht="13" customHeight="1" x14ac:dyDescent="0.2">
      <c r="A101" s="8" t="s">
        <v>17</v>
      </c>
      <c r="B101" s="16" t="s">
        <v>120</v>
      </c>
      <c r="C101" s="8" t="s">
        <v>19</v>
      </c>
      <c r="D101" s="8" t="s">
        <v>59</v>
      </c>
      <c r="E101" s="8" t="s">
        <v>21</v>
      </c>
      <c r="F101" s="8" t="s">
        <v>22</v>
      </c>
      <c r="G101" s="90" t="s">
        <v>129</v>
      </c>
    </row>
    <row r="102" spans="1:7" ht="13" x14ac:dyDescent="0.2">
      <c r="A102" s="8" t="s">
        <v>130</v>
      </c>
      <c r="B102" s="16" t="s">
        <v>131</v>
      </c>
      <c r="C102" s="8">
        <v>3</v>
      </c>
      <c r="D102" s="9"/>
      <c r="E102" s="8" t="str">
        <f>IF(ISNUMBER(D102),C102*IF(D102&gt;2,2,D102),"")</f>
        <v/>
      </c>
      <c r="F102" s="16" t="s">
        <v>93</v>
      </c>
      <c r="G102" s="90"/>
    </row>
    <row r="103" spans="1:7" ht="26" x14ac:dyDescent="0.2">
      <c r="A103" s="8" t="s">
        <v>132</v>
      </c>
      <c r="B103" s="16" t="s">
        <v>133</v>
      </c>
      <c r="C103" s="8">
        <v>2</v>
      </c>
      <c r="D103" s="9"/>
      <c r="E103" s="8" t="str">
        <f>IF(ISNUMBER(D103),C103*IF(D103&gt;2,2,D103),"")</f>
        <v/>
      </c>
      <c r="F103" s="16" t="s">
        <v>93</v>
      </c>
      <c r="G103" s="90"/>
    </row>
    <row r="104" spans="1:7" ht="13" x14ac:dyDescent="0.2">
      <c r="A104" s="8" t="s">
        <v>134</v>
      </c>
      <c r="B104" s="16" t="s">
        <v>135</v>
      </c>
      <c r="C104" s="8">
        <v>1.5</v>
      </c>
      <c r="D104" s="9"/>
      <c r="E104" s="8" t="str">
        <f>IF(ISNUMBER(D104),C104*IF(D104&gt;2,2,D104),"")</f>
        <v/>
      </c>
      <c r="F104" s="16" t="s">
        <v>93</v>
      </c>
      <c r="G104" s="90"/>
    </row>
    <row r="105" spans="1:7" x14ac:dyDescent="0.2">
      <c r="D105" s="14"/>
      <c r="E105" s="14">
        <f>IF(SUM(E102:E104)&gt;E100,E100,SUM(E102:E104))</f>
        <v>0</v>
      </c>
    </row>
    <row r="106" spans="1:7" x14ac:dyDescent="0.2">
      <c r="D106" s="14"/>
      <c r="E106" s="14"/>
    </row>
    <row r="107" spans="1:7" x14ac:dyDescent="0.2">
      <c r="A107" s="18" t="s">
        <v>136</v>
      </c>
      <c r="B107" s="19"/>
      <c r="C107" s="19">
        <f>IF((E105+E196+E92+E85+E78)&gt;D67,D67,E105+E99+E92+E85+E78)</f>
        <v>0</v>
      </c>
    </row>
    <row r="108" spans="1:7" x14ac:dyDescent="0.2">
      <c r="A108" s="13"/>
    </row>
    <row r="109" spans="1:7" ht="20.25" customHeight="1" x14ac:dyDescent="0.2">
      <c r="A109" s="10" t="s">
        <v>137</v>
      </c>
      <c r="B109" s="11"/>
      <c r="C109" s="46" t="s">
        <v>15</v>
      </c>
      <c r="D109" s="43">
        <f>C241</f>
        <v>51</v>
      </c>
      <c r="E109" s="12"/>
      <c r="F109" s="11"/>
      <c r="G109" s="90" t="s">
        <v>138</v>
      </c>
    </row>
    <row r="110" spans="1:7" ht="24" customHeight="1" x14ac:dyDescent="0.2">
      <c r="A110" s="22" t="s">
        <v>139</v>
      </c>
      <c r="B110" s="23"/>
      <c r="C110" s="23"/>
      <c r="D110" s="48" t="s">
        <v>15</v>
      </c>
      <c r="E110" s="49">
        <v>20</v>
      </c>
      <c r="G110" s="90"/>
    </row>
    <row r="111" spans="1:7" customFormat="1" ht="24" customHeight="1" x14ac:dyDescent="0.2">
      <c r="A111" s="24" t="s">
        <v>17</v>
      </c>
      <c r="B111" s="21" t="s">
        <v>140</v>
      </c>
      <c r="C111" s="24" t="s">
        <v>19</v>
      </c>
      <c r="D111" s="24" t="s">
        <v>59</v>
      </c>
      <c r="E111" s="24" t="s">
        <v>21</v>
      </c>
      <c r="F111" s="8" t="s">
        <v>22</v>
      </c>
      <c r="G111" s="8" t="s">
        <v>43</v>
      </c>
    </row>
    <row r="112" spans="1:7" customFormat="1" ht="24" customHeight="1" x14ac:dyDescent="0.2">
      <c r="A112" s="8" t="s">
        <v>141</v>
      </c>
      <c r="B112" s="16" t="s">
        <v>142</v>
      </c>
      <c r="C112" s="8">
        <v>3.5</v>
      </c>
      <c r="D112" s="9"/>
      <c r="E112" s="8" t="str">
        <f t="shared" ref="E112:E125" si="3">IF(ISNUMBER(D112),C112*D112,"")</f>
        <v/>
      </c>
      <c r="F112" s="15" t="s">
        <v>93</v>
      </c>
      <c r="G112" s="15" t="s">
        <v>143</v>
      </c>
    </row>
    <row r="113" spans="1:7" customFormat="1" ht="48" customHeight="1" x14ac:dyDescent="0.2">
      <c r="A113" s="8" t="s">
        <v>144</v>
      </c>
      <c r="B113" s="16" t="s">
        <v>142</v>
      </c>
      <c r="C113" s="8">
        <v>2.5</v>
      </c>
      <c r="D113" s="9"/>
      <c r="E113" s="8" t="str">
        <f t="shared" si="3"/>
        <v/>
      </c>
      <c r="F113" s="15" t="s">
        <v>93</v>
      </c>
      <c r="G113" s="15" t="s">
        <v>145</v>
      </c>
    </row>
    <row r="114" spans="1:7" customFormat="1" ht="72" customHeight="1" x14ac:dyDescent="0.2">
      <c r="A114" s="8" t="s">
        <v>146</v>
      </c>
      <c r="B114" s="16" t="s">
        <v>147</v>
      </c>
      <c r="C114" s="8">
        <v>1.5</v>
      </c>
      <c r="D114" s="9"/>
      <c r="E114" s="8" t="str">
        <f t="shared" si="3"/>
        <v/>
      </c>
      <c r="F114" s="15" t="s">
        <v>93</v>
      </c>
      <c r="G114" s="15" t="s">
        <v>148</v>
      </c>
    </row>
    <row r="115" spans="1:7" customFormat="1" ht="24" customHeight="1" x14ac:dyDescent="0.2">
      <c r="A115" s="8" t="s">
        <v>149</v>
      </c>
      <c r="B115" s="16" t="s">
        <v>150</v>
      </c>
      <c r="C115" s="8">
        <v>1</v>
      </c>
      <c r="D115" s="9"/>
      <c r="E115" s="8" t="str">
        <f t="shared" si="3"/>
        <v/>
      </c>
      <c r="F115" s="15" t="s">
        <v>93</v>
      </c>
    </row>
    <row r="116" spans="1:7" customFormat="1" ht="36" customHeight="1" x14ac:dyDescent="0.2">
      <c r="A116" s="8" t="s">
        <v>151</v>
      </c>
      <c r="B116" s="16" t="s">
        <v>152</v>
      </c>
      <c r="C116" s="8">
        <v>1</v>
      </c>
      <c r="D116" s="9"/>
      <c r="E116" s="8" t="str">
        <f t="shared" si="3"/>
        <v/>
      </c>
      <c r="F116" s="15" t="s">
        <v>93</v>
      </c>
    </row>
    <row r="117" spans="1:7" customFormat="1" ht="24" customHeight="1" x14ac:dyDescent="0.2">
      <c r="A117" s="8" t="s">
        <v>153</v>
      </c>
      <c r="B117" s="16" t="s">
        <v>154</v>
      </c>
      <c r="C117" s="8">
        <v>1</v>
      </c>
      <c r="D117" s="9"/>
      <c r="E117" s="8" t="str">
        <f t="shared" si="3"/>
        <v/>
      </c>
      <c r="F117" s="15" t="s">
        <v>93</v>
      </c>
    </row>
    <row r="118" spans="1:7" x14ac:dyDescent="0.2">
      <c r="A118" s="8" t="s">
        <v>155</v>
      </c>
      <c r="B118" s="16" t="s">
        <v>156</v>
      </c>
      <c r="C118" s="8">
        <v>3</v>
      </c>
      <c r="D118" s="9"/>
      <c r="E118" s="8" t="str">
        <f t="shared" si="3"/>
        <v/>
      </c>
      <c r="F118" s="15" t="s">
        <v>93</v>
      </c>
    </row>
    <row r="119" spans="1:7" x14ac:dyDescent="0.2">
      <c r="A119" s="8" t="s">
        <v>157</v>
      </c>
      <c r="B119" s="16" t="s">
        <v>158</v>
      </c>
      <c r="C119" s="8">
        <v>1.5</v>
      </c>
      <c r="D119" s="9"/>
      <c r="E119" s="8" t="str">
        <f t="shared" si="3"/>
        <v/>
      </c>
      <c r="F119" s="15" t="s">
        <v>93</v>
      </c>
    </row>
    <row r="120" spans="1:7" x14ac:dyDescent="0.2">
      <c r="A120" s="8" t="s">
        <v>159</v>
      </c>
      <c r="B120" s="16" t="s">
        <v>160</v>
      </c>
      <c r="C120" s="8">
        <v>1</v>
      </c>
      <c r="D120" s="9"/>
      <c r="E120" s="8" t="str">
        <f t="shared" si="3"/>
        <v/>
      </c>
      <c r="F120" s="15" t="s">
        <v>93</v>
      </c>
    </row>
    <row r="121" spans="1:7" x14ac:dyDescent="0.2">
      <c r="A121" s="8" t="s">
        <v>161</v>
      </c>
      <c r="B121" s="16" t="s">
        <v>162</v>
      </c>
      <c r="C121" s="8">
        <v>2</v>
      </c>
      <c r="D121" s="9"/>
      <c r="E121" s="8" t="str">
        <f t="shared" si="3"/>
        <v/>
      </c>
      <c r="F121" s="15" t="s">
        <v>93</v>
      </c>
    </row>
    <row r="122" spans="1:7" x14ac:dyDescent="0.2">
      <c r="A122" s="8" t="s">
        <v>163</v>
      </c>
      <c r="B122" s="16" t="s">
        <v>164</v>
      </c>
      <c r="C122" s="8">
        <v>2.5</v>
      </c>
      <c r="D122" s="9"/>
      <c r="E122" s="8" t="str">
        <f t="shared" si="3"/>
        <v/>
      </c>
      <c r="F122" s="15" t="s">
        <v>93</v>
      </c>
    </row>
    <row r="123" spans="1:7" x14ac:dyDescent="0.2">
      <c r="A123" s="8" t="s">
        <v>165</v>
      </c>
      <c r="B123" s="16" t="s">
        <v>166</v>
      </c>
      <c r="C123" s="8">
        <v>4.5</v>
      </c>
      <c r="D123" s="9"/>
      <c r="E123" s="8" t="str">
        <f t="shared" si="3"/>
        <v/>
      </c>
      <c r="F123" s="15" t="s">
        <v>93</v>
      </c>
    </row>
    <row r="124" spans="1:7" x14ac:dyDescent="0.2">
      <c r="A124" s="8" t="s">
        <v>167</v>
      </c>
      <c r="B124" s="16" t="s">
        <v>168</v>
      </c>
      <c r="C124" s="8">
        <v>3</v>
      </c>
      <c r="D124" s="9"/>
      <c r="E124" s="8" t="str">
        <f t="shared" si="3"/>
        <v/>
      </c>
      <c r="F124" s="15" t="s">
        <v>93</v>
      </c>
    </row>
    <row r="125" spans="1:7" x14ac:dyDescent="0.2">
      <c r="A125" s="8" t="s">
        <v>169</v>
      </c>
      <c r="B125" s="16" t="s">
        <v>170</v>
      </c>
      <c r="C125" s="8">
        <v>0.5</v>
      </c>
      <c r="D125" s="9"/>
      <c r="E125" s="8" t="str">
        <f t="shared" si="3"/>
        <v/>
      </c>
      <c r="F125" s="15" t="s">
        <v>93</v>
      </c>
    </row>
    <row r="126" spans="1:7" x14ac:dyDescent="0.2">
      <c r="E126" s="14">
        <f>IF(SUM(E112:E125)&gt;E110,E110,SUM(E112:E125))</f>
        <v>0</v>
      </c>
    </row>
    <row r="127" spans="1:7" x14ac:dyDescent="0.2">
      <c r="A127" s="13" t="s">
        <v>171</v>
      </c>
      <c r="D127" s="41" t="s">
        <v>15</v>
      </c>
      <c r="E127" s="34">
        <v>9</v>
      </c>
    </row>
    <row r="128" spans="1:7" customFormat="1" ht="24" customHeight="1" x14ac:dyDescent="0.2">
      <c r="A128" s="8" t="s">
        <v>17</v>
      </c>
      <c r="B128" s="16" t="s">
        <v>172</v>
      </c>
      <c r="C128" s="8" t="s">
        <v>19</v>
      </c>
      <c r="D128" s="8" t="s">
        <v>59</v>
      </c>
      <c r="E128" s="8" t="s">
        <v>21</v>
      </c>
      <c r="F128" s="8" t="s">
        <v>22</v>
      </c>
      <c r="G128" s="90" t="s">
        <v>173</v>
      </c>
    </row>
    <row r="129" spans="1:7" ht="13" x14ac:dyDescent="0.2">
      <c r="A129" s="8" t="s">
        <v>174</v>
      </c>
      <c r="B129" s="16" t="s">
        <v>175</v>
      </c>
      <c r="C129" s="8">
        <v>1</v>
      </c>
      <c r="D129" s="9"/>
      <c r="E129" s="8" t="str">
        <f>IF(ISNUMBER(D129),C129*D129,"")</f>
        <v/>
      </c>
      <c r="F129" s="15" t="s">
        <v>93</v>
      </c>
      <c r="G129" s="90"/>
    </row>
    <row r="130" spans="1:7" ht="13" x14ac:dyDescent="0.2">
      <c r="A130" s="8" t="s">
        <v>176</v>
      </c>
      <c r="B130" s="16" t="s">
        <v>177</v>
      </c>
      <c r="C130" s="8">
        <v>1.5</v>
      </c>
      <c r="D130" s="9"/>
      <c r="E130" s="8" t="str">
        <f>IF(ISNUMBER(D130),C130*D130,"")</f>
        <v/>
      </c>
      <c r="F130" s="15" t="s">
        <v>93</v>
      </c>
      <c r="G130" s="90"/>
    </row>
    <row r="131" spans="1:7" ht="13" x14ac:dyDescent="0.2">
      <c r="A131" s="8" t="s">
        <v>178</v>
      </c>
      <c r="B131" s="16" t="s">
        <v>179</v>
      </c>
      <c r="C131" s="8">
        <v>1</v>
      </c>
      <c r="D131" s="9"/>
      <c r="E131" s="8" t="str">
        <f>IF(ISNUMBER(D131),C131*D131,"")</f>
        <v/>
      </c>
      <c r="F131" s="15" t="s">
        <v>93</v>
      </c>
      <c r="G131" s="90"/>
    </row>
    <row r="132" spans="1:7" ht="13" x14ac:dyDescent="0.2">
      <c r="A132" s="8" t="s">
        <v>180</v>
      </c>
      <c r="B132" s="16" t="s">
        <v>181</v>
      </c>
      <c r="C132" s="8">
        <v>2</v>
      </c>
      <c r="D132" s="9"/>
      <c r="E132" s="8" t="str">
        <f>IF(ISNUMBER(D132),C132*D132,"")</f>
        <v/>
      </c>
      <c r="F132" s="15" t="s">
        <v>93</v>
      </c>
      <c r="G132" s="90"/>
    </row>
    <row r="133" spans="1:7" ht="13" x14ac:dyDescent="0.2">
      <c r="A133" s="8" t="s">
        <v>182</v>
      </c>
      <c r="B133" s="16" t="s">
        <v>183</v>
      </c>
      <c r="C133" s="8">
        <v>2.5</v>
      </c>
      <c r="D133" s="9"/>
      <c r="E133" s="8" t="str">
        <f>IF(ISNUMBER(D133),C133*D133,"")</f>
        <v/>
      </c>
      <c r="F133" s="15" t="s">
        <v>93</v>
      </c>
      <c r="G133" s="90"/>
    </row>
    <row r="134" spans="1:7" x14ac:dyDescent="0.2">
      <c r="D134" s="14"/>
      <c r="E134" s="14">
        <f>IF(SUM(E129:E133)&gt;E127,E127,SUM(E129:E133))</f>
        <v>0</v>
      </c>
    </row>
    <row r="135" spans="1:7" x14ac:dyDescent="0.2">
      <c r="A135" s="13" t="s">
        <v>184</v>
      </c>
      <c r="D135" s="41" t="s">
        <v>15</v>
      </c>
      <c r="E135" s="34">
        <v>7</v>
      </c>
    </row>
    <row r="136" spans="1:7" customFormat="1" ht="36" customHeight="1" x14ac:dyDescent="0.2">
      <c r="A136" s="25" t="s">
        <v>17</v>
      </c>
      <c r="B136" s="16" t="s">
        <v>185</v>
      </c>
      <c r="C136" s="8" t="s">
        <v>19</v>
      </c>
      <c r="D136" s="8" t="s">
        <v>59</v>
      </c>
      <c r="E136" s="8" t="s">
        <v>21</v>
      </c>
      <c r="F136" s="8" t="s">
        <v>22</v>
      </c>
      <c r="G136" s="91" t="s">
        <v>186</v>
      </c>
    </row>
    <row r="137" spans="1:7" ht="13" x14ac:dyDescent="0.2">
      <c r="A137" s="25" t="s">
        <v>187</v>
      </c>
      <c r="B137" s="16" t="s">
        <v>175</v>
      </c>
      <c r="C137" s="8">
        <v>0.5</v>
      </c>
      <c r="D137" s="9"/>
      <c r="E137" s="8" t="str">
        <f>IF(ISNUMBER(D137),C137*D137,"")</f>
        <v/>
      </c>
      <c r="F137" s="15" t="s">
        <v>93</v>
      </c>
      <c r="G137" s="91"/>
    </row>
    <row r="138" spans="1:7" ht="13" x14ac:dyDescent="0.2">
      <c r="A138" s="25" t="s">
        <v>188</v>
      </c>
      <c r="B138" s="16" t="s">
        <v>177</v>
      </c>
      <c r="C138" s="8">
        <v>0.7</v>
      </c>
      <c r="D138" s="9"/>
      <c r="E138" s="8" t="str">
        <f>IF(ISNUMBER(D138),C138*D138,"")</f>
        <v/>
      </c>
      <c r="F138" s="15" t="s">
        <v>93</v>
      </c>
      <c r="G138" s="91"/>
    </row>
    <row r="139" spans="1:7" ht="13" x14ac:dyDescent="0.2">
      <c r="A139" s="25" t="s">
        <v>189</v>
      </c>
      <c r="B139" s="16" t="s">
        <v>179</v>
      </c>
      <c r="C139" s="8">
        <v>0.5</v>
      </c>
      <c r="D139" s="9"/>
      <c r="E139" s="8" t="str">
        <f>IF(ISNUMBER(D139),C139*D139,"")</f>
        <v/>
      </c>
      <c r="F139" s="15" t="s">
        <v>93</v>
      </c>
      <c r="G139" s="91"/>
    </row>
    <row r="140" spans="1:7" ht="13" x14ac:dyDescent="0.2">
      <c r="A140" s="25" t="s">
        <v>190</v>
      </c>
      <c r="B140" s="16" t="s">
        <v>181</v>
      </c>
      <c r="C140" s="8">
        <v>1</v>
      </c>
      <c r="D140" s="9"/>
      <c r="E140" s="8" t="str">
        <f>IF(ISNUMBER(D140),C140*D140,"")</f>
        <v/>
      </c>
      <c r="F140" s="15" t="s">
        <v>93</v>
      </c>
      <c r="G140" s="91"/>
    </row>
    <row r="141" spans="1:7" ht="13" x14ac:dyDescent="0.2">
      <c r="A141" s="25" t="s">
        <v>191</v>
      </c>
      <c r="B141" s="16" t="s">
        <v>183</v>
      </c>
      <c r="C141" s="8">
        <v>1.2</v>
      </c>
      <c r="D141" s="9"/>
      <c r="E141" s="8" t="str">
        <f>IF(ISNUMBER(D141),C141*D141,"")</f>
        <v/>
      </c>
      <c r="F141" s="15" t="s">
        <v>93</v>
      </c>
      <c r="G141" s="91"/>
    </row>
    <row r="142" spans="1:7" x14ac:dyDescent="0.2">
      <c r="D142" s="14"/>
      <c r="E142" s="14">
        <f>IF(SUM(E137:E141)&gt;E135,E135,SUM(E137:E141))</f>
        <v>0</v>
      </c>
    </row>
    <row r="143" spans="1:7" x14ac:dyDescent="0.2">
      <c r="A143" s="13" t="s">
        <v>192</v>
      </c>
      <c r="D143" s="33" t="s">
        <v>15</v>
      </c>
      <c r="E143" s="34">
        <v>8</v>
      </c>
    </row>
    <row r="144" spans="1:7" customFormat="1" ht="24" customHeight="1" x14ac:dyDescent="0.2">
      <c r="A144" s="8" t="s">
        <v>17</v>
      </c>
      <c r="B144" s="16" t="s">
        <v>193</v>
      </c>
      <c r="C144" s="8" t="s">
        <v>19</v>
      </c>
      <c r="D144" s="8" t="s">
        <v>59</v>
      </c>
      <c r="E144" s="8" t="s">
        <v>21</v>
      </c>
      <c r="F144" s="8" t="s">
        <v>22</v>
      </c>
      <c r="G144" s="8" t="s">
        <v>43</v>
      </c>
    </row>
    <row r="145" spans="1:9" customFormat="1" ht="24" customHeight="1" x14ac:dyDescent="0.2">
      <c r="A145" s="8" t="s">
        <v>194</v>
      </c>
      <c r="B145" s="16" t="s">
        <v>195</v>
      </c>
      <c r="C145" s="8">
        <v>1</v>
      </c>
      <c r="D145" s="2"/>
      <c r="E145" s="8" t="str">
        <f>IF(ISNUMBER(D145),C145*IF(D145&gt;2,2,D145),"")</f>
        <v/>
      </c>
      <c r="F145" s="15" t="s">
        <v>196</v>
      </c>
      <c r="G145" s="16" t="s">
        <v>197</v>
      </c>
    </row>
    <row r="146" spans="1:9" ht="13" x14ac:dyDescent="0.2">
      <c r="A146" s="8" t="s">
        <v>198</v>
      </c>
      <c r="B146" s="16" t="s">
        <v>199</v>
      </c>
      <c r="C146" s="8">
        <v>2</v>
      </c>
      <c r="D146" s="2"/>
      <c r="E146" s="8" t="str">
        <f>IF(ISNUMBER(D146),C146*IF(D146&gt;2,2,D146),"")</f>
        <v/>
      </c>
      <c r="F146" s="90" t="s">
        <v>196</v>
      </c>
      <c r="G146" s="92" t="s">
        <v>200</v>
      </c>
    </row>
    <row r="147" spans="1:9" ht="13" x14ac:dyDescent="0.2">
      <c r="A147" s="8" t="s">
        <v>201</v>
      </c>
      <c r="B147" s="16" t="s">
        <v>202</v>
      </c>
      <c r="C147" s="8">
        <v>4</v>
      </c>
      <c r="D147" s="2"/>
      <c r="E147" s="8" t="str">
        <f>IF(ISNUMBER(D147),C147*IF(D147&gt;2,2,D147),"")</f>
        <v/>
      </c>
      <c r="F147" s="90"/>
      <c r="G147" s="92"/>
    </row>
    <row r="148" spans="1:9" ht="13" x14ac:dyDescent="0.2">
      <c r="A148" s="8" t="s">
        <v>203</v>
      </c>
      <c r="B148" s="16" t="s">
        <v>204</v>
      </c>
      <c r="C148" s="2">
        <v>6</v>
      </c>
      <c r="D148" s="2"/>
      <c r="E148" s="8" t="str">
        <f>IF(ISNUMBER(D148),C148*IF(D148&gt;2,2,D148),"")</f>
        <v/>
      </c>
      <c r="F148" s="90"/>
      <c r="G148" s="92"/>
    </row>
    <row r="149" spans="1:9" ht="13" x14ac:dyDescent="0.2">
      <c r="A149" s="8" t="s">
        <v>205</v>
      </c>
      <c r="B149" s="16" t="s">
        <v>206</v>
      </c>
      <c r="C149" s="2">
        <v>7</v>
      </c>
      <c r="D149" s="2"/>
      <c r="E149" s="8" t="str">
        <f>IF(ISNUMBER(D149),C149*IF(D149&gt;2,2,D149),"")</f>
        <v/>
      </c>
      <c r="F149" s="90"/>
      <c r="G149" s="92"/>
    </row>
    <row r="150" spans="1:9" x14ac:dyDescent="0.2">
      <c r="D150" s="14"/>
      <c r="E150" s="14">
        <f>IF(SUM(E145:E149)&gt;E143,E143,SUM(E145:E149))</f>
        <v>0</v>
      </c>
    </row>
    <row r="151" spans="1:9" x14ac:dyDescent="0.2">
      <c r="A151" s="13" t="s">
        <v>207</v>
      </c>
      <c r="D151" s="41" t="s">
        <v>15</v>
      </c>
      <c r="E151" s="17">
        <v>7</v>
      </c>
    </row>
    <row r="152" spans="1:9" customFormat="1" ht="24" customHeight="1" x14ac:dyDescent="0.2">
      <c r="A152" s="8" t="s">
        <v>17</v>
      </c>
      <c r="B152" s="16" t="s">
        <v>208</v>
      </c>
      <c r="C152" s="8" t="s">
        <v>19</v>
      </c>
      <c r="D152" s="8" t="s">
        <v>59</v>
      </c>
      <c r="E152" s="8" t="s">
        <v>21</v>
      </c>
      <c r="F152" s="8" t="s">
        <v>22</v>
      </c>
      <c r="G152" s="8" t="s">
        <v>43</v>
      </c>
    </row>
    <row r="153" spans="1:9" customFormat="1" ht="24" customHeight="1" x14ac:dyDescent="0.2">
      <c r="A153" s="2" t="s">
        <v>209</v>
      </c>
      <c r="B153" s="3" t="s">
        <v>210</v>
      </c>
      <c r="C153" s="2">
        <v>2</v>
      </c>
      <c r="D153" s="2"/>
      <c r="E153" s="2" t="str">
        <f>IF(ISNUMBER(D153),C153*IF(D153&gt;2,2,D153),"")</f>
        <v/>
      </c>
      <c r="F153" s="4" t="s">
        <v>211</v>
      </c>
      <c r="G153" s="37" t="s">
        <v>197</v>
      </c>
    </row>
    <row r="154" spans="1:9" customFormat="1" ht="24" customHeight="1" x14ac:dyDescent="0.2">
      <c r="A154" s="2" t="s">
        <v>212</v>
      </c>
      <c r="B154" s="3" t="s">
        <v>213</v>
      </c>
      <c r="C154" s="8">
        <v>1</v>
      </c>
      <c r="D154" s="2"/>
      <c r="E154" s="2" t="str">
        <f>IF(ISNUMBER(D154),C154*IF(D154&gt;2,2,D154),"")</f>
        <v/>
      </c>
      <c r="F154" s="4" t="s">
        <v>211</v>
      </c>
      <c r="G154" s="92" t="s">
        <v>200</v>
      </c>
      <c r="I154" s="36"/>
    </row>
    <row r="155" spans="1:9" customFormat="1" ht="24" customHeight="1" x14ac:dyDescent="0.2">
      <c r="A155" s="2" t="s">
        <v>214</v>
      </c>
      <c r="B155" s="3" t="s">
        <v>215</v>
      </c>
      <c r="C155" s="8">
        <v>2</v>
      </c>
      <c r="D155" s="2"/>
      <c r="E155" s="2" t="str">
        <f>IF(ISNUMBER(D155),C155*IF(D155&gt;2,2,D155),"")</f>
        <v/>
      </c>
      <c r="F155" s="4" t="s">
        <v>211</v>
      </c>
      <c r="G155" s="92"/>
    </row>
    <row r="156" spans="1:9" customFormat="1" ht="24" customHeight="1" x14ac:dyDescent="0.2">
      <c r="A156" s="2" t="s">
        <v>216</v>
      </c>
      <c r="B156" s="3" t="s">
        <v>217</v>
      </c>
      <c r="C156" s="8">
        <v>3</v>
      </c>
      <c r="D156" s="2"/>
      <c r="E156" s="2" t="str">
        <f>IF(ISNUMBER(D156),C156*IF(D156&gt;2,2,D156),"")</f>
        <v/>
      </c>
      <c r="F156" s="4" t="s">
        <v>211</v>
      </c>
      <c r="G156" s="92"/>
    </row>
    <row r="157" spans="1:9" x14ac:dyDescent="0.2">
      <c r="D157" s="14"/>
      <c r="E157" s="14">
        <f>IF(SUM(E153:E156)&gt;E151,E151,SUM(E153:E156))</f>
        <v>0</v>
      </c>
    </row>
    <row r="158" spans="1:9" x14ac:dyDescent="0.2">
      <c r="A158" s="18" t="s">
        <v>218</v>
      </c>
      <c r="B158" s="18"/>
      <c r="C158" s="18">
        <f>IF((E157+E150+E142+E134+E126)&gt;D109,D109,E157+E150+E142+E134+E126)</f>
        <v>0</v>
      </c>
    </row>
    <row r="159" spans="1:9" x14ac:dyDescent="0.2">
      <c r="A159" s="13"/>
    </row>
    <row r="160" spans="1:9" x14ac:dyDescent="0.2">
      <c r="A160" s="10" t="s">
        <v>219</v>
      </c>
      <c r="B160" s="11"/>
      <c r="C160" s="11"/>
      <c r="D160" s="46" t="s">
        <v>15</v>
      </c>
      <c r="E160" s="43">
        <f>C242</f>
        <v>35</v>
      </c>
      <c r="F160" s="11"/>
    </row>
    <row r="161" spans="1:7" x14ac:dyDescent="0.2">
      <c r="A161" s="13" t="s">
        <v>220</v>
      </c>
      <c r="D161" s="41" t="s">
        <v>15</v>
      </c>
      <c r="E161" s="17">
        <v>13</v>
      </c>
    </row>
    <row r="162" spans="1:7" customFormat="1" ht="24" customHeight="1" x14ac:dyDescent="0.2">
      <c r="A162" s="8" t="s">
        <v>17</v>
      </c>
      <c r="B162" s="16" t="s">
        <v>221</v>
      </c>
      <c r="C162" s="8" t="s">
        <v>19</v>
      </c>
      <c r="D162" s="8" t="s">
        <v>59</v>
      </c>
      <c r="E162" s="8" t="s">
        <v>21</v>
      </c>
      <c r="F162" s="8" t="s">
        <v>22</v>
      </c>
      <c r="G162" s="8" t="s">
        <v>43</v>
      </c>
    </row>
    <row r="163" spans="1:7" customFormat="1" ht="48" customHeight="1" x14ac:dyDescent="0.2">
      <c r="A163" s="8" t="s">
        <v>222</v>
      </c>
      <c r="B163" s="16" t="s">
        <v>223</v>
      </c>
      <c r="C163" s="2">
        <v>3.5</v>
      </c>
      <c r="D163" s="9"/>
      <c r="E163" s="8" t="str">
        <f>IF(ISNUMBER(D163),C163*D163,"")</f>
        <v/>
      </c>
      <c r="F163" s="15" t="s">
        <v>224</v>
      </c>
      <c r="G163" s="93" t="s">
        <v>225</v>
      </c>
    </row>
    <row r="164" spans="1:7" customFormat="1" ht="48" customHeight="1" x14ac:dyDescent="0.2">
      <c r="A164" s="8" t="s">
        <v>226</v>
      </c>
      <c r="B164" s="16" t="s">
        <v>227</v>
      </c>
      <c r="C164" s="2">
        <v>4.5</v>
      </c>
      <c r="D164" s="9"/>
      <c r="E164" s="8" t="str">
        <f>IF(ISNUMBER(D164),C164*D164,"")</f>
        <v/>
      </c>
      <c r="F164" s="15" t="s">
        <v>93</v>
      </c>
      <c r="G164" s="94"/>
    </row>
    <row r="165" spans="1:7" x14ac:dyDescent="0.2">
      <c r="D165" s="14"/>
      <c r="E165" s="14">
        <f>IF(SUM(E163:E164)&gt;E161,E161,SUM(E163:E164))</f>
        <v>0</v>
      </c>
    </row>
    <row r="166" spans="1:7" x14ac:dyDescent="0.2">
      <c r="A166" s="13" t="s">
        <v>228</v>
      </c>
      <c r="D166" s="41" t="s">
        <v>15</v>
      </c>
      <c r="E166" s="17">
        <v>4</v>
      </c>
    </row>
    <row r="167" spans="1:7" customFormat="1" ht="24" customHeight="1" x14ac:dyDescent="0.2">
      <c r="A167" s="8" t="s">
        <v>17</v>
      </c>
      <c r="B167" s="16" t="s">
        <v>208</v>
      </c>
      <c r="C167" s="8" t="s">
        <v>19</v>
      </c>
      <c r="D167" s="8" t="s">
        <v>59</v>
      </c>
      <c r="E167" s="8" t="s">
        <v>21</v>
      </c>
      <c r="F167" s="8" t="s">
        <v>22</v>
      </c>
    </row>
    <row r="168" spans="1:7" x14ac:dyDescent="0.2">
      <c r="A168" s="8" t="s">
        <v>229</v>
      </c>
      <c r="B168" s="16" t="s">
        <v>230</v>
      </c>
      <c r="C168" s="8">
        <v>2.5</v>
      </c>
      <c r="D168" s="9"/>
      <c r="E168" s="8" t="str">
        <f>IF(ISNUMBER(D168),C168*D168,"")</f>
        <v/>
      </c>
      <c r="F168" s="15" t="s">
        <v>93</v>
      </c>
    </row>
    <row r="169" spans="1:7" x14ac:dyDescent="0.2">
      <c r="A169" s="8" t="s">
        <v>231</v>
      </c>
      <c r="B169" s="16" t="s">
        <v>232</v>
      </c>
      <c r="C169" s="8">
        <v>2</v>
      </c>
      <c r="D169" s="9"/>
      <c r="E169" s="8" t="str">
        <f>IF(ISNUMBER(D169),C169*D169,"")</f>
        <v/>
      </c>
      <c r="F169" s="15" t="s">
        <v>93</v>
      </c>
    </row>
    <row r="170" spans="1:7" x14ac:dyDescent="0.2">
      <c r="A170" s="8" t="s">
        <v>233</v>
      </c>
      <c r="B170" s="16" t="s">
        <v>234</v>
      </c>
      <c r="C170" s="8">
        <v>1</v>
      </c>
      <c r="D170" s="9"/>
      <c r="E170" s="8" t="str">
        <f>IF(ISNUMBER(D170),C170*D170,"")</f>
        <v/>
      </c>
      <c r="F170" s="15" t="s">
        <v>93</v>
      </c>
    </row>
    <row r="171" spans="1:7" x14ac:dyDescent="0.2">
      <c r="D171" s="14"/>
      <c r="E171" s="14">
        <f>IF(SUM(E168:E170)&gt;E166,E166,SUM(E168:E170))</f>
        <v>0</v>
      </c>
    </row>
    <row r="172" spans="1:7" x14ac:dyDescent="0.2">
      <c r="A172" s="13" t="s">
        <v>235</v>
      </c>
      <c r="D172" s="41" t="s">
        <v>15</v>
      </c>
      <c r="E172" s="17">
        <v>7</v>
      </c>
    </row>
    <row r="173" spans="1:7" customFormat="1" ht="24" customHeight="1" x14ac:dyDescent="0.2">
      <c r="A173" s="8" t="s">
        <v>17</v>
      </c>
      <c r="B173" s="16" t="s">
        <v>236</v>
      </c>
      <c r="C173" s="8" t="s">
        <v>19</v>
      </c>
      <c r="D173" s="8" t="s">
        <v>59</v>
      </c>
      <c r="E173" s="8" t="s">
        <v>21</v>
      </c>
      <c r="F173" s="8" t="s">
        <v>22</v>
      </c>
      <c r="G173" s="8" t="s">
        <v>43</v>
      </c>
    </row>
    <row r="174" spans="1:7" customFormat="1" ht="24" customHeight="1" x14ac:dyDescent="0.2">
      <c r="A174" s="8" t="s">
        <v>237</v>
      </c>
      <c r="B174" s="16" t="s">
        <v>238</v>
      </c>
      <c r="C174" s="8">
        <v>2</v>
      </c>
      <c r="D174" s="9"/>
      <c r="E174" s="8" t="str">
        <f t="shared" ref="E174:E179" si="4">IF(ISNUMBER(D174),C174*D174,"")</f>
        <v/>
      </c>
      <c r="F174" s="15" t="s">
        <v>93</v>
      </c>
      <c r="G174" s="15" t="s">
        <v>239</v>
      </c>
    </row>
    <row r="175" spans="1:7" customFormat="1" ht="24" customHeight="1" x14ac:dyDescent="0.2">
      <c r="A175" s="8" t="s">
        <v>240</v>
      </c>
      <c r="B175" s="16" t="s">
        <v>241</v>
      </c>
      <c r="C175" s="8">
        <v>2.5</v>
      </c>
      <c r="D175" s="9"/>
      <c r="E175" s="8" t="str">
        <f t="shared" si="4"/>
        <v/>
      </c>
      <c r="F175" s="15" t="s">
        <v>93</v>
      </c>
      <c r="G175" s="15" t="s">
        <v>239</v>
      </c>
    </row>
    <row r="176" spans="1:7" customFormat="1" ht="36" customHeight="1" x14ac:dyDescent="0.2">
      <c r="A176" s="8" t="s">
        <v>242</v>
      </c>
      <c r="B176" s="16" t="s">
        <v>243</v>
      </c>
      <c r="C176" s="8">
        <v>1</v>
      </c>
      <c r="D176" s="9"/>
      <c r="E176" s="8" t="str">
        <f t="shared" si="4"/>
        <v/>
      </c>
      <c r="F176" s="15" t="s">
        <v>93</v>
      </c>
      <c r="G176" s="15" t="s">
        <v>239</v>
      </c>
    </row>
    <row r="177" spans="1:7" customFormat="1" ht="36" customHeight="1" x14ac:dyDescent="0.2">
      <c r="A177" s="8" t="s">
        <v>244</v>
      </c>
      <c r="B177" s="16" t="s">
        <v>245</v>
      </c>
      <c r="C177" s="8">
        <v>3</v>
      </c>
      <c r="D177" s="9"/>
      <c r="E177" s="8" t="str">
        <f t="shared" si="4"/>
        <v/>
      </c>
      <c r="F177" s="15" t="s">
        <v>93</v>
      </c>
      <c r="G177" s="15" t="s">
        <v>246</v>
      </c>
    </row>
    <row r="178" spans="1:7" ht="13" x14ac:dyDescent="0.2">
      <c r="A178" s="8" t="s">
        <v>247</v>
      </c>
      <c r="B178" s="16" t="s">
        <v>248</v>
      </c>
      <c r="C178" s="8">
        <v>1.5</v>
      </c>
      <c r="D178" s="9"/>
      <c r="E178" s="8" t="str">
        <f t="shared" si="4"/>
        <v/>
      </c>
      <c r="F178" s="15" t="s">
        <v>93</v>
      </c>
      <c r="G178" s="15" t="s">
        <v>249</v>
      </c>
    </row>
    <row r="179" spans="1:7" customFormat="1" ht="24" customHeight="1" x14ac:dyDescent="0.2">
      <c r="A179" s="2" t="s">
        <v>250</v>
      </c>
      <c r="B179" s="3" t="s">
        <v>251</v>
      </c>
      <c r="C179" s="2">
        <v>3.5</v>
      </c>
      <c r="D179" s="9"/>
      <c r="E179" s="8" t="str">
        <f t="shared" si="4"/>
        <v/>
      </c>
      <c r="F179" s="15" t="s">
        <v>93</v>
      </c>
      <c r="G179" s="15" t="s">
        <v>239</v>
      </c>
    </row>
    <row r="180" spans="1:7" x14ac:dyDescent="0.2">
      <c r="D180" s="14"/>
      <c r="E180" s="35">
        <f>IF(SUM(E174:E179)&gt;E172,E172,SUM(E174:E179))</f>
        <v>0</v>
      </c>
    </row>
    <row r="181" spans="1:7" x14ac:dyDescent="0.2">
      <c r="A181" s="13" t="s">
        <v>252</v>
      </c>
      <c r="D181" s="41" t="s">
        <v>15</v>
      </c>
      <c r="E181" s="17">
        <v>5</v>
      </c>
    </row>
    <row r="182" spans="1:7" customFormat="1" ht="24" customHeight="1" x14ac:dyDescent="0.2">
      <c r="A182" s="8" t="s">
        <v>17</v>
      </c>
      <c r="B182" s="16" t="s">
        <v>221</v>
      </c>
      <c r="C182" s="8" t="s">
        <v>19</v>
      </c>
      <c r="D182" s="8" t="s">
        <v>59</v>
      </c>
      <c r="E182" s="8" t="s">
        <v>21</v>
      </c>
      <c r="F182" s="8" t="s">
        <v>22</v>
      </c>
      <c r="G182" s="8" t="s">
        <v>43</v>
      </c>
    </row>
    <row r="183" spans="1:7" ht="13" x14ac:dyDescent="0.2">
      <c r="A183" s="8" t="s">
        <v>253</v>
      </c>
      <c r="B183" s="16" t="s">
        <v>254</v>
      </c>
      <c r="C183" s="8">
        <v>0.5</v>
      </c>
      <c r="D183" s="9"/>
      <c r="E183" s="8" t="str">
        <f t="shared" ref="E183:E194" si="5">IF(ISNUMBER(D183),C183*D183,"")</f>
        <v/>
      </c>
      <c r="F183" s="15" t="s">
        <v>93</v>
      </c>
      <c r="G183" s="4" t="s">
        <v>255</v>
      </c>
    </row>
    <row r="184" spans="1:7" ht="13" x14ac:dyDescent="0.2">
      <c r="A184" s="8" t="s">
        <v>256</v>
      </c>
      <c r="B184" s="16" t="s">
        <v>257</v>
      </c>
      <c r="C184" s="8">
        <v>0.75</v>
      </c>
      <c r="D184" s="9"/>
      <c r="E184" s="8" t="str">
        <f t="shared" si="5"/>
        <v/>
      </c>
      <c r="F184" s="15" t="s">
        <v>93</v>
      </c>
      <c r="G184" s="4" t="s">
        <v>255</v>
      </c>
    </row>
    <row r="185" spans="1:7" ht="13" x14ac:dyDescent="0.2">
      <c r="A185" s="8" t="s">
        <v>258</v>
      </c>
      <c r="B185" s="16" t="s">
        <v>259</v>
      </c>
      <c r="C185" s="8">
        <v>1.2</v>
      </c>
      <c r="D185" s="9"/>
      <c r="E185" s="8" t="str">
        <f t="shared" si="5"/>
        <v/>
      </c>
      <c r="F185" s="15" t="s">
        <v>93</v>
      </c>
      <c r="G185" s="4" t="s">
        <v>255</v>
      </c>
    </row>
    <row r="186" spans="1:7" ht="13" x14ac:dyDescent="0.2">
      <c r="A186" s="8" t="s">
        <v>260</v>
      </c>
      <c r="B186" s="16" t="s">
        <v>261</v>
      </c>
      <c r="C186" s="8">
        <v>1.5</v>
      </c>
      <c r="D186" s="9"/>
      <c r="E186" s="8" t="str">
        <f t="shared" si="5"/>
        <v/>
      </c>
      <c r="F186" s="15" t="s">
        <v>93</v>
      </c>
      <c r="G186" s="4" t="s">
        <v>255</v>
      </c>
    </row>
    <row r="187" spans="1:7" ht="13" x14ac:dyDescent="0.2">
      <c r="A187" s="8" t="s">
        <v>262</v>
      </c>
      <c r="B187" s="16" t="s">
        <v>263</v>
      </c>
      <c r="C187" s="8">
        <v>0.2</v>
      </c>
      <c r="D187" s="9"/>
      <c r="E187" s="8" t="str">
        <f t="shared" si="5"/>
        <v/>
      </c>
      <c r="F187" s="15" t="s">
        <v>93</v>
      </c>
      <c r="G187" s="4" t="s">
        <v>255</v>
      </c>
    </row>
    <row r="188" spans="1:7" customFormat="1" ht="24" customHeight="1" x14ac:dyDescent="0.2">
      <c r="A188" s="8" t="s">
        <v>264</v>
      </c>
      <c r="B188" s="16" t="s">
        <v>265</v>
      </c>
      <c r="C188" s="8">
        <v>0.3</v>
      </c>
      <c r="D188" s="9"/>
      <c r="E188" s="8" t="str">
        <f t="shared" si="5"/>
        <v/>
      </c>
      <c r="F188" s="15" t="s">
        <v>93</v>
      </c>
      <c r="G188" s="4" t="s">
        <v>255</v>
      </c>
    </row>
    <row r="189" spans="1:7" customFormat="1" ht="24" customHeight="1" x14ac:dyDescent="0.2">
      <c r="A189" s="8" t="s">
        <v>266</v>
      </c>
      <c r="B189" s="16" t="s">
        <v>267</v>
      </c>
      <c r="C189" s="8">
        <v>0.4</v>
      </c>
      <c r="D189" s="9"/>
      <c r="E189" s="8" t="str">
        <f t="shared" si="5"/>
        <v/>
      </c>
      <c r="F189" s="15" t="s">
        <v>93</v>
      </c>
      <c r="G189" s="4" t="s">
        <v>255</v>
      </c>
    </row>
    <row r="190" spans="1:7" customFormat="1" ht="24" customHeight="1" x14ac:dyDescent="0.2">
      <c r="A190" s="8" t="s">
        <v>268</v>
      </c>
      <c r="B190" s="16" t="s">
        <v>269</v>
      </c>
      <c r="C190" s="8">
        <v>0.6</v>
      </c>
      <c r="D190" s="9"/>
      <c r="E190" s="8" t="str">
        <f t="shared" si="5"/>
        <v/>
      </c>
      <c r="F190" s="15" t="s">
        <v>93</v>
      </c>
      <c r="G190" s="4" t="s">
        <v>255</v>
      </c>
    </row>
    <row r="191" spans="1:7" ht="13" x14ac:dyDescent="0.2">
      <c r="A191" s="8" t="s">
        <v>270</v>
      </c>
      <c r="B191" s="3" t="s">
        <v>271</v>
      </c>
      <c r="C191" s="8">
        <v>0.1</v>
      </c>
      <c r="D191" s="9"/>
      <c r="E191" s="8" t="str">
        <f t="shared" si="5"/>
        <v/>
      </c>
      <c r="F191" s="15" t="s">
        <v>93</v>
      </c>
      <c r="G191" s="4" t="s">
        <v>255</v>
      </c>
    </row>
    <row r="192" spans="1:7" ht="13" x14ac:dyDescent="0.2">
      <c r="A192" s="8" t="s">
        <v>272</v>
      </c>
      <c r="B192" s="3" t="s">
        <v>273</v>
      </c>
      <c r="C192" s="8">
        <v>0.15</v>
      </c>
      <c r="D192" s="9"/>
      <c r="E192" s="8" t="str">
        <f t="shared" si="5"/>
        <v/>
      </c>
      <c r="F192" s="15" t="s">
        <v>93</v>
      </c>
      <c r="G192" s="4" t="s">
        <v>255</v>
      </c>
    </row>
    <row r="193" spans="1:7" ht="13" x14ac:dyDescent="0.2">
      <c r="A193" s="8" t="s">
        <v>274</v>
      </c>
      <c r="B193" s="3" t="s">
        <v>275</v>
      </c>
      <c r="C193" s="8">
        <v>0.2</v>
      </c>
      <c r="D193" s="9"/>
      <c r="E193" s="8" t="str">
        <f t="shared" si="5"/>
        <v/>
      </c>
      <c r="F193" s="15" t="s">
        <v>93</v>
      </c>
      <c r="G193" s="4" t="s">
        <v>255</v>
      </c>
    </row>
    <row r="194" spans="1:7" ht="13" x14ac:dyDescent="0.2">
      <c r="A194" s="8" t="s">
        <v>276</v>
      </c>
      <c r="B194" s="3" t="s">
        <v>277</v>
      </c>
      <c r="C194" s="8">
        <v>0.3</v>
      </c>
      <c r="D194" s="9"/>
      <c r="E194" s="8" t="str">
        <f t="shared" si="5"/>
        <v/>
      </c>
      <c r="F194" s="15" t="s">
        <v>93</v>
      </c>
      <c r="G194" s="4" t="s">
        <v>255</v>
      </c>
    </row>
    <row r="195" spans="1:7" x14ac:dyDescent="0.2">
      <c r="D195" s="14"/>
      <c r="E195" s="14">
        <f>IF(SUM(E183:E194)&gt;E181,E181,SUM(E183:E194))</f>
        <v>0</v>
      </c>
    </row>
    <row r="196" spans="1:7" x14ac:dyDescent="0.2">
      <c r="A196" s="13" t="s">
        <v>278</v>
      </c>
      <c r="D196" s="41" t="s">
        <v>15</v>
      </c>
      <c r="E196" s="17">
        <v>6</v>
      </c>
    </row>
    <row r="197" spans="1:7" customFormat="1" ht="24" customHeight="1" x14ac:dyDescent="0.2">
      <c r="A197" s="8" t="s">
        <v>17</v>
      </c>
      <c r="B197" s="16" t="s">
        <v>221</v>
      </c>
      <c r="C197" s="8" t="s">
        <v>19</v>
      </c>
      <c r="D197" s="8" t="s">
        <v>279</v>
      </c>
      <c r="E197" s="8" t="s">
        <v>21</v>
      </c>
      <c r="F197" s="8" t="s">
        <v>280</v>
      </c>
      <c r="G197" s="6"/>
    </row>
    <row r="198" spans="1:7" customFormat="1" ht="36" customHeight="1" x14ac:dyDescent="0.2">
      <c r="A198" s="2" t="s">
        <v>281</v>
      </c>
      <c r="B198" s="3" t="s">
        <v>282</v>
      </c>
      <c r="C198" s="2">
        <v>0.5</v>
      </c>
      <c r="D198" s="1"/>
      <c r="E198" s="8" t="str">
        <f t="shared" ref="E198:E208" si="6">IF(ISNUMBER(D198),IF(D198&gt;4,4,D198)*C198,"")</f>
        <v/>
      </c>
      <c r="F198" s="4" t="s">
        <v>93</v>
      </c>
      <c r="G198" s="15" t="s">
        <v>283</v>
      </c>
    </row>
    <row r="199" spans="1:7" customFormat="1" ht="24" customHeight="1" x14ac:dyDescent="0.2">
      <c r="A199" s="8" t="s">
        <v>284</v>
      </c>
      <c r="B199" s="16" t="s">
        <v>285</v>
      </c>
      <c r="C199" s="8">
        <v>0.5</v>
      </c>
      <c r="D199" s="9"/>
      <c r="E199" s="8" t="str">
        <f t="shared" si="6"/>
        <v/>
      </c>
      <c r="F199" s="15" t="s">
        <v>93</v>
      </c>
      <c r="G199" s="6"/>
    </row>
    <row r="200" spans="1:7" ht="13" x14ac:dyDescent="0.2">
      <c r="A200" s="2" t="s">
        <v>286</v>
      </c>
      <c r="B200" s="16" t="s">
        <v>287</v>
      </c>
      <c r="C200" s="8">
        <v>4</v>
      </c>
      <c r="D200" s="9"/>
      <c r="E200" s="8" t="str">
        <f t="shared" si="6"/>
        <v/>
      </c>
      <c r="F200" s="15" t="s">
        <v>93</v>
      </c>
      <c r="G200" s="6"/>
    </row>
    <row r="201" spans="1:7" ht="13" x14ac:dyDescent="0.2">
      <c r="A201" s="8" t="s">
        <v>288</v>
      </c>
      <c r="B201" s="16" t="s">
        <v>289</v>
      </c>
      <c r="C201" s="8">
        <v>0.8</v>
      </c>
      <c r="D201" s="9"/>
      <c r="E201" s="8" t="str">
        <f t="shared" si="6"/>
        <v/>
      </c>
      <c r="F201" s="15" t="s">
        <v>93</v>
      </c>
      <c r="G201" s="6"/>
    </row>
    <row r="202" spans="1:7" ht="13" x14ac:dyDescent="0.2">
      <c r="A202" s="2" t="s">
        <v>290</v>
      </c>
      <c r="B202" s="16" t="s">
        <v>291</v>
      </c>
      <c r="C202" s="8">
        <v>0.8</v>
      </c>
      <c r="D202" s="9"/>
      <c r="E202" s="8" t="str">
        <f t="shared" si="6"/>
        <v/>
      </c>
      <c r="F202" s="15" t="s">
        <v>93</v>
      </c>
      <c r="G202" s="6"/>
    </row>
    <row r="203" spans="1:7" ht="13" x14ac:dyDescent="0.2">
      <c r="A203" s="8" t="s">
        <v>292</v>
      </c>
      <c r="B203" s="16" t="s">
        <v>293</v>
      </c>
      <c r="C203" s="8">
        <v>0.5</v>
      </c>
      <c r="D203" s="9"/>
      <c r="E203" s="8" t="str">
        <f t="shared" si="6"/>
        <v/>
      </c>
      <c r="F203" s="15" t="s">
        <v>93</v>
      </c>
      <c r="G203" s="6"/>
    </row>
    <row r="204" spans="1:7" ht="13" x14ac:dyDescent="0.2">
      <c r="A204" s="2" t="s">
        <v>294</v>
      </c>
      <c r="B204" s="16" t="s">
        <v>295</v>
      </c>
      <c r="C204" s="8">
        <v>0.8</v>
      </c>
      <c r="D204" s="9"/>
      <c r="E204" s="8" t="str">
        <f t="shared" si="6"/>
        <v/>
      </c>
      <c r="F204" s="15" t="s">
        <v>93</v>
      </c>
      <c r="G204" s="6"/>
    </row>
    <row r="205" spans="1:7" ht="13" x14ac:dyDescent="0.2">
      <c r="A205" s="8" t="s">
        <v>296</v>
      </c>
      <c r="B205" s="16" t="s">
        <v>297</v>
      </c>
      <c r="C205" s="8">
        <v>0.8</v>
      </c>
      <c r="D205" s="9"/>
      <c r="E205" s="8" t="str">
        <f t="shared" si="6"/>
        <v/>
      </c>
      <c r="F205" s="15" t="s">
        <v>93</v>
      </c>
      <c r="G205" s="6"/>
    </row>
    <row r="206" spans="1:7" ht="13" x14ac:dyDescent="0.2">
      <c r="A206" s="2" t="s">
        <v>298</v>
      </c>
      <c r="B206" s="16" t="s">
        <v>299</v>
      </c>
      <c r="C206" s="8">
        <v>0.8</v>
      </c>
      <c r="D206" s="9"/>
      <c r="E206" s="8" t="str">
        <f t="shared" si="6"/>
        <v/>
      </c>
      <c r="F206" s="15" t="s">
        <v>93</v>
      </c>
      <c r="G206" s="6"/>
    </row>
    <row r="207" spans="1:7" ht="13" x14ac:dyDescent="0.2">
      <c r="A207" s="8" t="s">
        <v>300</v>
      </c>
      <c r="B207" s="16" t="s">
        <v>301</v>
      </c>
      <c r="C207" s="8">
        <v>0.8</v>
      </c>
      <c r="D207" s="9"/>
      <c r="E207" s="8" t="str">
        <f t="shared" si="6"/>
        <v/>
      </c>
      <c r="F207" s="15" t="s">
        <v>93</v>
      </c>
      <c r="G207" s="6"/>
    </row>
    <row r="208" spans="1:7" ht="13" x14ac:dyDescent="0.2">
      <c r="A208" s="2" t="s">
        <v>302</v>
      </c>
      <c r="B208" s="16" t="s">
        <v>303</v>
      </c>
      <c r="C208" s="8">
        <v>0.8</v>
      </c>
      <c r="D208" s="9"/>
      <c r="E208" s="8" t="str">
        <f t="shared" si="6"/>
        <v/>
      </c>
      <c r="F208" s="15" t="s">
        <v>93</v>
      </c>
      <c r="G208" s="6"/>
    </row>
    <row r="209" spans="1:7" x14ac:dyDescent="0.2">
      <c r="D209" s="14"/>
      <c r="E209" s="35">
        <f>IF(SUM(E198:E208)&gt;E196,E196,SUM(E198:E208))</f>
        <v>0</v>
      </c>
    </row>
    <row r="210" spans="1:7" x14ac:dyDescent="0.2">
      <c r="A210" s="18" t="s">
        <v>304</v>
      </c>
      <c r="B210" s="19"/>
      <c r="C210" s="19">
        <f>IF((E209+E195+E180+E171+E165)&gt;E160,E160,E209+E195+E180+E171+E165)</f>
        <v>0</v>
      </c>
    </row>
    <row r="211" spans="1:7" x14ac:dyDescent="0.2">
      <c r="A211" s="13"/>
    </row>
    <row r="212" spans="1:7" ht="13" x14ac:dyDescent="0.2">
      <c r="A212" s="74" t="s">
        <v>305</v>
      </c>
      <c r="B212" s="74"/>
      <c r="C212" s="74"/>
      <c r="D212" s="74"/>
      <c r="E212" s="46" t="s">
        <v>15</v>
      </c>
      <c r="F212" s="43">
        <f>C243</f>
        <v>15</v>
      </c>
      <c r="G212" s="5"/>
    </row>
    <row r="213" spans="1:7" ht="20.25" customHeight="1" x14ac:dyDescent="0.2">
      <c r="A213" s="75" t="s">
        <v>306</v>
      </c>
      <c r="B213" s="75"/>
      <c r="C213" s="75"/>
      <c r="D213" s="75"/>
      <c r="E213" s="75"/>
      <c r="F213" s="75"/>
      <c r="G213" s="5"/>
    </row>
    <row r="214" spans="1:7" customFormat="1" ht="24" customHeight="1" x14ac:dyDescent="0.2">
      <c r="A214" s="8" t="s">
        <v>17</v>
      </c>
      <c r="B214" s="16" t="s">
        <v>221</v>
      </c>
      <c r="C214" s="8" t="s">
        <v>19</v>
      </c>
      <c r="D214" s="8" t="s">
        <v>59</v>
      </c>
      <c r="E214" s="8" t="s">
        <v>21</v>
      </c>
      <c r="F214" s="15" t="s">
        <v>22</v>
      </c>
      <c r="G214" s="2" t="s">
        <v>43</v>
      </c>
    </row>
    <row r="215" spans="1:7" customFormat="1" ht="24" customHeight="1" x14ac:dyDescent="0.2">
      <c r="A215" s="8">
        <v>5.0999999999999996</v>
      </c>
      <c r="B215" s="3" t="s">
        <v>386</v>
      </c>
      <c r="C215" s="8">
        <v>2</v>
      </c>
      <c r="D215" s="9"/>
      <c r="E215" s="8" t="str">
        <f t="shared" ref="E215:E223" si="7">IF(ISNUMBER(D215),C215*D215,"")</f>
        <v/>
      </c>
      <c r="F215" s="15" t="s">
        <v>93</v>
      </c>
      <c r="G215" s="76" t="s">
        <v>307</v>
      </c>
    </row>
    <row r="216" spans="1:7" customFormat="1" ht="72" customHeight="1" x14ac:dyDescent="0.2">
      <c r="A216" s="8">
        <v>5.2</v>
      </c>
      <c r="B216" s="3" t="s">
        <v>308</v>
      </c>
      <c r="C216" s="8">
        <v>2</v>
      </c>
      <c r="D216" s="9"/>
      <c r="E216" s="8" t="str">
        <f t="shared" si="7"/>
        <v/>
      </c>
      <c r="F216" s="15" t="s">
        <v>93</v>
      </c>
      <c r="G216" s="76"/>
    </row>
    <row r="217" spans="1:7" customFormat="1" ht="36" customHeight="1" x14ac:dyDescent="0.2">
      <c r="A217" s="8">
        <v>5.3</v>
      </c>
      <c r="B217" s="3" t="s">
        <v>309</v>
      </c>
      <c r="C217" s="8">
        <v>1</v>
      </c>
      <c r="D217" s="9"/>
      <c r="E217" s="8" t="str">
        <f t="shared" si="7"/>
        <v/>
      </c>
      <c r="F217" s="15" t="s">
        <v>93</v>
      </c>
      <c r="G217" s="76"/>
    </row>
    <row r="218" spans="1:7" customFormat="1" ht="36" customHeight="1" x14ac:dyDescent="0.2">
      <c r="A218" s="8">
        <v>5.4</v>
      </c>
      <c r="B218" s="3" t="s">
        <v>310</v>
      </c>
      <c r="C218" s="8">
        <v>2</v>
      </c>
      <c r="D218" s="9"/>
      <c r="E218" s="8" t="str">
        <f t="shared" si="7"/>
        <v/>
      </c>
      <c r="F218" s="15" t="s">
        <v>93</v>
      </c>
      <c r="G218" s="76"/>
    </row>
    <row r="219" spans="1:7" customFormat="1" ht="24" customHeight="1" x14ac:dyDescent="0.2">
      <c r="A219" s="8">
        <v>5.5</v>
      </c>
      <c r="B219" s="3" t="s">
        <v>311</v>
      </c>
      <c r="C219" s="8">
        <v>1</v>
      </c>
      <c r="D219" s="9"/>
      <c r="E219" s="8" t="str">
        <f t="shared" si="7"/>
        <v/>
      </c>
      <c r="F219" s="15" t="s">
        <v>93</v>
      </c>
      <c r="G219" s="76"/>
    </row>
    <row r="220" spans="1:7" customFormat="1" ht="36" customHeight="1" x14ac:dyDescent="0.2">
      <c r="A220" s="8">
        <v>5.6</v>
      </c>
      <c r="B220" s="3" t="s">
        <v>312</v>
      </c>
      <c r="C220" s="8">
        <v>1.5</v>
      </c>
      <c r="D220" s="9"/>
      <c r="E220" s="8" t="str">
        <f t="shared" si="7"/>
        <v/>
      </c>
      <c r="F220" s="15" t="s">
        <v>93</v>
      </c>
      <c r="G220" s="78"/>
    </row>
    <row r="221" spans="1:7" ht="13" x14ac:dyDescent="0.2">
      <c r="A221" s="8">
        <v>5.7</v>
      </c>
      <c r="B221" s="3" t="s">
        <v>313</v>
      </c>
      <c r="C221" s="8">
        <v>1</v>
      </c>
      <c r="D221" s="9"/>
      <c r="E221" s="8" t="str">
        <f t="shared" si="7"/>
        <v/>
      </c>
      <c r="F221" s="15" t="s">
        <v>93</v>
      </c>
      <c r="G221" s="78"/>
    </row>
    <row r="222" spans="1:7" customFormat="1" ht="36" customHeight="1" x14ac:dyDescent="0.2">
      <c r="A222" s="8">
        <v>5.8</v>
      </c>
      <c r="B222" s="3" t="s">
        <v>314</v>
      </c>
      <c r="C222" s="8">
        <v>1</v>
      </c>
      <c r="D222" s="9"/>
      <c r="E222" s="8" t="str">
        <f t="shared" si="7"/>
        <v/>
      </c>
      <c r="F222" s="15" t="s">
        <v>93</v>
      </c>
      <c r="G222" s="78"/>
    </row>
    <row r="223" spans="1:7" customFormat="1" ht="24" customHeight="1" x14ac:dyDescent="0.2">
      <c r="A223" s="8">
        <v>5.9</v>
      </c>
      <c r="B223" s="3" t="s">
        <v>315</v>
      </c>
      <c r="C223" s="8">
        <v>2.5</v>
      </c>
      <c r="D223" s="9"/>
      <c r="E223" s="8" t="str">
        <f t="shared" si="7"/>
        <v/>
      </c>
      <c r="F223" s="15" t="s">
        <v>93</v>
      </c>
      <c r="G223" s="78"/>
    </row>
    <row r="224" spans="1:7" x14ac:dyDescent="0.2">
      <c r="A224" s="13"/>
      <c r="E224" s="14">
        <f>IF(SUM(E215:E223)&gt;=F212,F212,SUM(E215:E223))</f>
        <v>0</v>
      </c>
    </row>
    <row r="225" spans="1:7" x14ac:dyDescent="0.2">
      <c r="A225" s="18" t="s">
        <v>316</v>
      </c>
      <c r="B225" s="19"/>
      <c r="C225" s="19">
        <f>IF((E224)&gt;F212,F212,E224)</f>
        <v>0</v>
      </c>
    </row>
    <row r="227" spans="1:7" s="5" customFormat="1" x14ac:dyDescent="0.2">
      <c r="A227" s="77" t="s">
        <v>317</v>
      </c>
      <c r="B227" s="77"/>
      <c r="C227" s="77"/>
      <c r="D227" s="77"/>
      <c r="E227" s="33" t="s">
        <v>13</v>
      </c>
      <c r="F227" s="34">
        <f>C244</f>
        <v>3</v>
      </c>
      <c r="G227"/>
    </row>
    <row r="228" spans="1:7" s="5" customFormat="1" x14ac:dyDescent="0.2">
      <c r="A228" s="32" t="s">
        <v>318</v>
      </c>
      <c r="D228" s="35"/>
      <c r="E228" s="35"/>
      <c r="G228"/>
    </row>
    <row r="229" spans="1:7" customFormat="1" ht="24" customHeight="1" x14ac:dyDescent="0.2">
      <c r="A229" s="39" t="s">
        <v>17</v>
      </c>
      <c r="B229" s="40" t="s">
        <v>221</v>
      </c>
      <c r="C229" s="39" t="s">
        <v>19</v>
      </c>
      <c r="D229" s="39" t="s">
        <v>279</v>
      </c>
      <c r="E229" s="39" t="s">
        <v>21</v>
      </c>
      <c r="F229" s="72" t="s">
        <v>22</v>
      </c>
      <c r="G229" s="73"/>
    </row>
    <row r="230" spans="1:7" customFormat="1" ht="223" customHeight="1" x14ac:dyDescent="0.2">
      <c r="A230" s="2">
        <v>6.1</v>
      </c>
      <c r="B230" s="3" t="s">
        <v>387</v>
      </c>
      <c r="C230" s="2">
        <v>1</v>
      </c>
      <c r="D230" s="1"/>
      <c r="E230" s="2" t="str">
        <f>IF(ISNUMBER(D230),C230*D230,"")</f>
        <v/>
      </c>
      <c r="F230" s="70" t="s">
        <v>319</v>
      </c>
      <c r="G230" s="71"/>
    </row>
    <row r="231" spans="1:7" customFormat="1" ht="46.5" customHeight="1" x14ac:dyDescent="0.2">
      <c r="A231" s="87" t="s">
        <v>320</v>
      </c>
      <c r="B231" s="87"/>
      <c r="C231" s="87"/>
      <c r="D231" s="87"/>
      <c r="E231" s="14">
        <f>IF(SUM(E230:E230)&gt;=F227,F227,SUM(E230:E230))</f>
        <v>0</v>
      </c>
    </row>
    <row r="232" spans="1:7" customFormat="1" ht="35.25" customHeight="1" x14ac:dyDescent="0.2">
      <c r="A232" s="88"/>
      <c r="B232" s="88"/>
      <c r="C232" s="88"/>
      <c r="D232" s="88"/>
      <c r="E232" s="14"/>
    </row>
    <row r="233" spans="1:7" x14ac:dyDescent="0.2">
      <c r="A233" s="28"/>
      <c r="B233" s="28"/>
      <c r="C233" s="28"/>
      <c r="D233" s="14"/>
      <c r="E233" s="14"/>
    </row>
    <row r="234" spans="1:7" x14ac:dyDescent="0.2">
      <c r="A234" s="29" t="s">
        <v>321</v>
      </c>
      <c r="B234" s="30"/>
      <c r="C234" s="30">
        <f>E231</f>
        <v>0</v>
      </c>
      <c r="D234" s="14"/>
      <c r="E234" s="14"/>
    </row>
    <row r="235" spans="1:7" customFormat="1" ht="12.75" customHeight="1" thickBot="1" x14ac:dyDescent="0.25">
      <c r="A235" s="13"/>
      <c r="D235" s="14"/>
      <c r="E235" s="14"/>
    </row>
    <row r="236" spans="1:7" ht="13" thickBot="1" x14ac:dyDescent="0.25">
      <c r="A236" s="50" t="s">
        <v>322</v>
      </c>
      <c r="B236" s="51"/>
      <c r="C236" s="51"/>
      <c r="D236" s="52"/>
      <c r="F236" s="79" t="s">
        <v>323</v>
      </c>
      <c r="G236" s="80"/>
    </row>
    <row r="237" spans="1:7" customFormat="1" ht="24" customHeight="1" x14ac:dyDescent="0.2">
      <c r="A237" s="53" t="s">
        <v>17</v>
      </c>
      <c r="B237" s="8" t="s">
        <v>324</v>
      </c>
      <c r="C237" s="8" t="s">
        <v>325</v>
      </c>
      <c r="D237" s="54" t="s">
        <v>326</v>
      </c>
      <c r="F237" s="53" t="s">
        <v>327</v>
      </c>
      <c r="G237" s="54" t="s">
        <v>326</v>
      </c>
    </row>
    <row r="238" spans="1:7" ht="12" hidden="1" x14ac:dyDescent="0.2">
      <c r="A238" s="53"/>
      <c r="B238" s="16"/>
      <c r="C238" s="8"/>
      <c r="D238" s="55"/>
      <c r="E238" s="14"/>
      <c r="F238" s="56"/>
      <c r="G238" s="55"/>
    </row>
    <row r="239" spans="1:7" ht="13" x14ac:dyDescent="0.2">
      <c r="A239" s="53" t="s">
        <v>328</v>
      </c>
      <c r="B239" s="16" t="s">
        <v>329</v>
      </c>
      <c r="C239" s="8">
        <v>65</v>
      </c>
      <c r="D239" s="55">
        <f t="shared" ref="D239:D245" si="8">+C239/$C$245</f>
        <v>0.30373831775700932</v>
      </c>
      <c r="F239" s="56">
        <f>C65</f>
        <v>0</v>
      </c>
      <c r="G239" s="55">
        <f t="shared" ref="G239:G244" si="9">F239/C239</f>
        <v>0</v>
      </c>
    </row>
    <row r="240" spans="1:7" ht="13" x14ac:dyDescent="0.2">
      <c r="A240" s="53" t="s">
        <v>330</v>
      </c>
      <c r="B240" s="16" t="s">
        <v>331</v>
      </c>
      <c r="C240" s="8">
        <v>45</v>
      </c>
      <c r="D240" s="55">
        <f t="shared" si="8"/>
        <v>0.2102803738317757</v>
      </c>
      <c r="F240" s="56">
        <f>C107</f>
        <v>0</v>
      </c>
      <c r="G240" s="55">
        <f t="shared" si="9"/>
        <v>0</v>
      </c>
    </row>
    <row r="241" spans="1:15" ht="13" x14ac:dyDescent="0.2">
      <c r="A241" s="53" t="s">
        <v>332</v>
      </c>
      <c r="B241" s="16" t="s">
        <v>333</v>
      </c>
      <c r="C241" s="8">
        <v>51</v>
      </c>
      <c r="D241" s="55">
        <f t="shared" si="8"/>
        <v>0.23831775700934579</v>
      </c>
      <c r="F241" s="56">
        <f>C158</f>
        <v>0</v>
      </c>
      <c r="G241" s="55">
        <f t="shared" si="9"/>
        <v>0</v>
      </c>
    </row>
    <row r="242" spans="1:15" ht="13" x14ac:dyDescent="0.2">
      <c r="A242" s="53" t="s">
        <v>334</v>
      </c>
      <c r="B242" s="16" t="s">
        <v>335</v>
      </c>
      <c r="C242" s="8">
        <v>35</v>
      </c>
      <c r="D242" s="55">
        <f t="shared" si="8"/>
        <v>0.16355140186915887</v>
      </c>
      <c r="F242" s="56">
        <f>C210</f>
        <v>0</v>
      </c>
      <c r="G242" s="55">
        <f t="shared" si="9"/>
        <v>0</v>
      </c>
    </row>
    <row r="243" spans="1:15" ht="13" x14ac:dyDescent="0.2">
      <c r="A243" s="53" t="s">
        <v>336</v>
      </c>
      <c r="B243" s="57" t="s">
        <v>337</v>
      </c>
      <c r="C243" s="58">
        <v>15</v>
      </c>
      <c r="D243" s="59">
        <f t="shared" si="8"/>
        <v>7.0093457943925228E-2</v>
      </c>
      <c r="F243" s="56">
        <f>C225</f>
        <v>0</v>
      </c>
      <c r="G243" s="55">
        <f t="shared" si="9"/>
        <v>0</v>
      </c>
    </row>
    <row r="244" spans="1:15" ht="13" x14ac:dyDescent="0.2">
      <c r="A244" s="53" t="s">
        <v>338</v>
      </c>
      <c r="B244" s="57" t="s">
        <v>339</v>
      </c>
      <c r="C244" s="58">
        <v>3</v>
      </c>
      <c r="D244" s="59">
        <f t="shared" si="8"/>
        <v>1.4018691588785047E-2</v>
      </c>
      <c r="E244" s="14"/>
      <c r="F244" s="56">
        <f>C234</f>
        <v>0</v>
      </c>
      <c r="G244" s="55">
        <f t="shared" si="9"/>
        <v>0</v>
      </c>
    </row>
    <row r="245" spans="1:15" customFormat="1" ht="13.5" customHeight="1" thickBot="1" x14ac:dyDescent="0.25">
      <c r="A245" s="81" t="s">
        <v>340</v>
      </c>
      <c r="B245" s="82"/>
      <c r="C245" s="60">
        <f>SUM(C238:C244)</f>
        <v>214</v>
      </c>
      <c r="D245" s="61">
        <f t="shared" si="8"/>
        <v>1</v>
      </c>
      <c r="F245" s="62">
        <f>SUM(F238:F244)</f>
        <v>0</v>
      </c>
      <c r="G245" s="55">
        <f>F245/C245</f>
        <v>0</v>
      </c>
    </row>
    <row r="246" spans="1:15" customFormat="1" ht="35.25" customHeight="1" x14ac:dyDescent="0.2">
      <c r="A246" s="6"/>
      <c r="B246" s="6"/>
      <c r="C246" s="6"/>
      <c r="D246" s="14"/>
      <c r="F246" s="83" t="s">
        <v>341</v>
      </c>
      <c r="G246" s="84"/>
    </row>
    <row r="247" spans="1:15" customFormat="1" ht="12.75" customHeight="1" thickBot="1" x14ac:dyDescent="0.25">
      <c r="A247" s="6"/>
      <c r="B247" s="6"/>
      <c r="D247" s="14"/>
      <c r="F247" s="85"/>
      <c r="G247" s="86"/>
    </row>
    <row r="248" spans="1:15" x14ac:dyDescent="0.2">
      <c r="A248" s="63"/>
      <c r="D248" s="14"/>
      <c r="H248"/>
      <c r="I248"/>
      <c r="J248"/>
      <c r="K248"/>
      <c r="L248"/>
      <c r="M248"/>
      <c r="N248"/>
      <c r="O248"/>
    </row>
    <row r="249" spans="1:15" ht="12.75" customHeight="1" x14ac:dyDescent="0.2">
      <c r="D249" s="14"/>
      <c r="E249" s="14"/>
      <c r="F249" s="89" t="s">
        <v>342</v>
      </c>
      <c r="G249" s="89"/>
      <c r="H249"/>
      <c r="I249"/>
      <c r="J249"/>
      <c r="K249"/>
      <c r="L249"/>
      <c r="M249"/>
      <c r="N249"/>
      <c r="O249"/>
    </row>
    <row r="250" spans="1:15" x14ac:dyDescent="0.2">
      <c r="D250" s="14"/>
      <c r="F250" s="64" t="s">
        <v>343</v>
      </c>
      <c r="G250" s="64" t="s">
        <v>344</v>
      </c>
      <c r="H250"/>
      <c r="I250"/>
      <c r="J250"/>
      <c r="K250"/>
      <c r="L250"/>
      <c r="M250"/>
      <c r="N250"/>
      <c r="O250"/>
    </row>
    <row r="251" spans="1:15" ht="19" customHeight="1" x14ac:dyDescent="0.2">
      <c r="B251" s="69" t="s">
        <v>345</v>
      </c>
      <c r="D251" s="14"/>
      <c r="F251" s="65" t="s">
        <v>346</v>
      </c>
      <c r="G251" s="64">
        <v>20</v>
      </c>
      <c r="H251"/>
      <c r="I251"/>
      <c r="J251"/>
      <c r="K251"/>
      <c r="L251"/>
      <c r="M251"/>
      <c r="N251"/>
      <c r="O251"/>
    </row>
    <row r="252" spans="1:15" customFormat="1" ht="18" customHeight="1" x14ac:dyDescent="0.2">
      <c r="A252" s="6"/>
      <c r="B252" s="69"/>
      <c r="D252" s="14"/>
      <c r="F252" s="65" t="s">
        <v>347</v>
      </c>
      <c r="G252" s="64">
        <v>45</v>
      </c>
    </row>
    <row r="253" spans="1:15" customFormat="1" ht="25.5" customHeight="1" x14ac:dyDescent="0.2">
      <c r="A253" s="6"/>
      <c r="B253" s="69"/>
      <c r="D253" s="14"/>
      <c r="F253" s="65" t="s">
        <v>348</v>
      </c>
      <c r="G253" s="64">
        <v>75</v>
      </c>
    </row>
    <row r="254" spans="1:15" customFormat="1" ht="27" customHeight="1" x14ac:dyDescent="0.2">
      <c r="A254" s="6"/>
      <c r="B254" s="69"/>
      <c r="D254" s="14"/>
      <c r="F254" s="65" t="s">
        <v>349</v>
      </c>
      <c r="G254" s="64">
        <v>105</v>
      </c>
    </row>
    <row r="255" spans="1:15" customFormat="1" ht="12.75" customHeight="1" x14ac:dyDescent="0.2">
      <c r="A255" s="6"/>
      <c r="D255" s="14"/>
      <c r="F255" s="66"/>
      <c r="G255" s="67"/>
    </row>
    <row r="256" spans="1:15" customFormat="1" ht="30" customHeight="1" x14ac:dyDescent="0.2">
      <c r="A256" s="6"/>
      <c r="D256" s="14"/>
      <c r="F256" s="66"/>
      <c r="G256" s="67"/>
    </row>
    <row r="257" spans="1:7" customFormat="1" ht="126" customHeight="1" x14ac:dyDescent="0.2">
      <c r="A257" s="6"/>
      <c r="B257" s="69" t="s">
        <v>370</v>
      </c>
      <c r="C257" s="69"/>
      <c r="D257" s="69"/>
      <c r="F257" s="69" t="s">
        <v>350</v>
      </c>
      <c r="G257" s="69"/>
    </row>
  </sheetData>
  <sheetProtection selectLockedCells="1"/>
  <mergeCells count="65">
    <mergeCell ref="H43:J43"/>
    <mergeCell ref="H44:J47"/>
    <mergeCell ref="A1:G1"/>
    <mergeCell ref="A2:G2"/>
    <mergeCell ref="A3:G3"/>
    <mergeCell ref="A14:B14"/>
    <mergeCell ref="C14:G14"/>
    <mergeCell ref="A9:G9"/>
    <mergeCell ref="C11:G11"/>
    <mergeCell ref="C12:G12"/>
    <mergeCell ref="C13:G13"/>
    <mergeCell ref="A4:H4"/>
    <mergeCell ref="A5:H5"/>
    <mergeCell ref="A6:H6"/>
    <mergeCell ref="A7:H7"/>
    <mergeCell ref="A8:H8"/>
    <mergeCell ref="C16:G16"/>
    <mergeCell ref="A11:B11"/>
    <mergeCell ref="A13:B13"/>
    <mergeCell ref="A15:B15"/>
    <mergeCell ref="A16:B16"/>
    <mergeCell ref="A12:B12"/>
    <mergeCell ref="C15:G15"/>
    <mergeCell ref="A49:C49"/>
    <mergeCell ref="F51:F52"/>
    <mergeCell ref="C17:G17"/>
    <mergeCell ref="F22:F25"/>
    <mergeCell ref="G22:G25"/>
    <mergeCell ref="A17:B17"/>
    <mergeCell ref="F44:F47"/>
    <mergeCell ref="G44:G47"/>
    <mergeCell ref="G33:G38"/>
    <mergeCell ref="A42:D42"/>
    <mergeCell ref="F33:F38"/>
    <mergeCell ref="F56:F58"/>
    <mergeCell ref="G56:G58"/>
    <mergeCell ref="G62:G63"/>
    <mergeCell ref="G81:G84"/>
    <mergeCell ref="G70:G77"/>
    <mergeCell ref="G95:G98"/>
    <mergeCell ref="G87:G91"/>
    <mergeCell ref="G109:G110"/>
    <mergeCell ref="G128:G133"/>
    <mergeCell ref="F62:F63"/>
    <mergeCell ref="G101:G104"/>
    <mergeCell ref="F146:F149"/>
    <mergeCell ref="G136:G141"/>
    <mergeCell ref="G146:G149"/>
    <mergeCell ref="G154:G156"/>
    <mergeCell ref="G163:G164"/>
    <mergeCell ref="F257:G257"/>
    <mergeCell ref="B257:D257"/>
    <mergeCell ref="F230:G230"/>
    <mergeCell ref="F229:G229"/>
    <mergeCell ref="A212:D212"/>
    <mergeCell ref="A213:F213"/>
    <mergeCell ref="G215:G219"/>
    <mergeCell ref="A227:D227"/>
    <mergeCell ref="G220:G223"/>
    <mergeCell ref="B251:B254"/>
    <mergeCell ref="F236:G236"/>
    <mergeCell ref="A245:B245"/>
    <mergeCell ref="F246:G247"/>
    <mergeCell ref="A231:D232"/>
    <mergeCell ref="F249:G249"/>
  </mergeCells>
  <pageMargins left="0.31496062992125984" right="0.19685039370078741" top="1.1023622047244095" bottom="0.39370078740157483" header="0.31496062992125984" footer="0.31496062992125984"/>
  <pageSetup scale="89" orientation="landscape" r:id="rId1"/>
  <headerFooter>
    <oddFooter>&amp;R&amp;P</oddFooter>
  </headerFooter>
  <rowBreaks count="8" manualBreakCount="8">
    <brk id="40" max="16383" man="1"/>
    <brk id="59" max="16383" man="1"/>
    <brk id="92" max="16383" man="1"/>
    <brk id="150" max="16383" man="1"/>
    <brk id="175" max="16383" man="1"/>
    <brk id="209" max="16383" man="1"/>
    <brk id="226" max="16383" man="1"/>
    <brk id="23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67"/>
  <sheetViews>
    <sheetView topLeftCell="A7" zoomScale="130" zoomScaleNormal="130" workbookViewId="0"/>
  </sheetViews>
  <sheetFormatPr baseColWidth="10" defaultColWidth="11.5" defaultRowHeight="15" x14ac:dyDescent="0.2"/>
  <cols>
    <col min="1" max="1" width="8" style="45" customWidth="1"/>
    <col min="2" max="2" width="39.5" style="6" customWidth="1"/>
    <col min="3" max="3" width="10.83203125" style="6" customWidth="1"/>
    <col min="4" max="4" width="8.83203125" style="6" customWidth="1"/>
    <col min="5" max="5" width="8.5" style="6" customWidth="1"/>
    <col min="6" max="6" width="30.5" style="6" customWidth="1"/>
    <col min="7" max="7" width="26.5" style="6" customWidth="1"/>
    <col min="8" max="8" width="11.5" style="6" customWidth="1"/>
    <col min="9" max="16384" width="11.5" style="6"/>
  </cols>
  <sheetData>
    <row r="1" spans="1:9" ht="12" x14ac:dyDescent="0.2">
      <c r="A1" s="13"/>
    </row>
    <row r="2" spans="1:9" ht="12" x14ac:dyDescent="0.2">
      <c r="A2" s="114" t="s">
        <v>369</v>
      </c>
      <c r="B2" s="114"/>
      <c r="C2" s="114"/>
      <c r="D2" s="114"/>
      <c r="E2" s="114"/>
      <c r="F2" s="114"/>
      <c r="G2" s="114"/>
    </row>
    <row r="3" spans="1:9" ht="12" x14ac:dyDescent="0.2">
      <c r="A3" s="13"/>
    </row>
    <row r="4" spans="1:9" ht="12.75" customHeight="1" x14ac:dyDescent="0.2">
      <c r="A4" s="135" t="s">
        <v>388</v>
      </c>
      <c r="B4" s="135"/>
      <c r="C4" s="135"/>
      <c r="D4" s="135"/>
      <c r="E4" s="135"/>
      <c r="F4" s="135"/>
      <c r="G4" s="135"/>
    </row>
    <row r="5" spans="1:9" ht="12" x14ac:dyDescent="0.2">
      <c r="A5" s="13"/>
    </row>
    <row r="6" spans="1:9" x14ac:dyDescent="0.2">
      <c r="B6" s="31" t="s">
        <v>0</v>
      </c>
    </row>
    <row r="7" spans="1:9" ht="12" x14ac:dyDescent="0.2">
      <c r="A7" s="142" t="s">
        <v>351</v>
      </c>
      <c r="B7" s="142"/>
      <c r="C7" s="142"/>
      <c r="D7" s="142"/>
      <c r="E7" s="142"/>
      <c r="F7" s="142"/>
      <c r="G7" s="142"/>
    </row>
    <row r="8" spans="1:9" customFormat="1" ht="11.75" customHeight="1" x14ac:dyDescent="0.2">
      <c r="A8" s="7"/>
      <c r="B8" s="7"/>
      <c r="C8" s="7"/>
      <c r="D8" s="7"/>
      <c r="E8" s="7"/>
      <c r="F8" s="7"/>
      <c r="G8" s="7"/>
    </row>
    <row r="9" spans="1:9" customFormat="1" ht="33" customHeight="1" x14ac:dyDescent="0.2">
      <c r="A9" s="99" t="s">
        <v>352</v>
      </c>
      <c r="B9" s="99"/>
      <c r="C9" s="109"/>
      <c r="D9" s="109"/>
      <c r="E9" s="109"/>
      <c r="F9" s="109"/>
      <c r="G9" s="109"/>
    </row>
    <row r="11" spans="1:9" ht="12" x14ac:dyDescent="0.2">
      <c r="A11" s="141" t="s">
        <v>353</v>
      </c>
      <c r="B11" s="141"/>
      <c r="C11" s="141"/>
      <c r="D11" s="141"/>
      <c r="E11" s="141"/>
      <c r="F11" s="141"/>
    </row>
    <row r="12" spans="1:9" ht="12" x14ac:dyDescent="0.2">
      <c r="A12" s="139" t="s">
        <v>12</v>
      </c>
      <c r="B12" s="139"/>
      <c r="C12" s="139"/>
      <c r="D12" s="139"/>
      <c r="E12" s="139"/>
      <c r="F12" s="139"/>
      <c r="G12" s="139"/>
    </row>
    <row r="13" spans="1:9" ht="12" x14ac:dyDescent="0.2">
      <c r="A13" s="13"/>
    </row>
    <row r="14" spans="1:9" ht="12" x14ac:dyDescent="0.2">
      <c r="A14" s="13" t="s">
        <v>354</v>
      </c>
      <c r="C14" s="14"/>
      <c r="D14" s="41"/>
      <c r="E14" s="34"/>
      <c r="F14" s="17"/>
      <c r="G14" s="17"/>
    </row>
    <row r="15" spans="1:9" customFormat="1" ht="24" customHeight="1" x14ac:dyDescent="0.2">
      <c r="A15" s="8" t="s">
        <v>50</v>
      </c>
      <c r="B15" s="8" t="s">
        <v>51</v>
      </c>
      <c r="C15" s="102" t="s">
        <v>23</v>
      </c>
      <c r="D15" s="103"/>
      <c r="E15" s="103"/>
      <c r="F15" s="103"/>
      <c r="G15" s="104"/>
    </row>
    <row r="16" spans="1:9" customFormat="1" ht="39.75" customHeight="1" x14ac:dyDescent="0.2">
      <c r="A16" s="8" t="s">
        <v>52</v>
      </c>
      <c r="B16" s="16" t="s">
        <v>355</v>
      </c>
      <c r="C16" s="128"/>
      <c r="D16" s="129"/>
      <c r="E16" s="129"/>
      <c r="F16" s="129"/>
      <c r="G16" s="130"/>
      <c r="I16" s="68"/>
    </row>
    <row r="17" spans="1:7" customFormat="1" ht="39.75" customHeight="1" x14ac:dyDescent="0.2">
      <c r="A17" s="8" t="s">
        <v>56</v>
      </c>
      <c r="B17" s="16" t="s">
        <v>356</v>
      </c>
      <c r="C17" s="131"/>
      <c r="D17" s="132"/>
      <c r="E17" s="132"/>
      <c r="F17" s="132"/>
      <c r="G17" s="133"/>
    </row>
    <row r="18" spans="1:7" x14ac:dyDescent="0.2">
      <c r="E18" s="35"/>
    </row>
    <row r="19" spans="1:7" ht="12" hidden="1" x14ac:dyDescent="0.2">
      <c r="A19" s="13"/>
    </row>
    <row r="20" spans="1:7" ht="12" x14ac:dyDescent="0.2">
      <c r="A20" s="139" t="s">
        <v>357</v>
      </c>
      <c r="B20" s="139"/>
      <c r="C20" s="139"/>
      <c r="D20" s="139"/>
      <c r="E20" s="139"/>
      <c r="F20" s="139"/>
      <c r="G20" s="139"/>
    </row>
    <row r="21" spans="1:7" ht="12" x14ac:dyDescent="0.2">
      <c r="A21" s="13" t="s">
        <v>76</v>
      </c>
      <c r="D21" s="41"/>
      <c r="E21" s="17"/>
    </row>
    <row r="22" spans="1:7" ht="13" x14ac:dyDescent="0.2">
      <c r="A22" s="8" t="s">
        <v>17</v>
      </c>
      <c r="B22" s="15" t="s">
        <v>77</v>
      </c>
      <c r="C22" s="102" t="s">
        <v>23</v>
      </c>
      <c r="D22" s="103"/>
      <c r="E22" s="103"/>
      <c r="F22" s="103"/>
      <c r="G22" s="104"/>
    </row>
    <row r="23" spans="1:7" customFormat="1" ht="24" customHeight="1" x14ac:dyDescent="0.2">
      <c r="A23" s="8" t="s">
        <v>91</v>
      </c>
      <c r="B23" s="16" t="s">
        <v>358</v>
      </c>
      <c r="C23" s="128"/>
      <c r="D23" s="129"/>
      <c r="E23" s="129"/>
      <c r="F23" s="129"/>
      <c r="G23" s="130"/>
    </row>
    <row r="24" spans="1:7" customFormat="1" ht="24" customHeight="1" x14ac:dyDescent="0.2">
      <c r="A24" s="8" t="s">
        <v>94</v>
      </c>
      <c r="B24" s="16" t="s">
        <v>95</v>
      </c>
      <c r="C24" s="128"/>
      <c r="D24" s="129"/>
      <c r="E24" s="129"/>
      <c r="F24" s="129"/>
      <c r="G24" s="130"/>
    </row>
    <row r="25" spans="1:7" customFormat="1" ht="18.75" customHeight="1" x14ac:dyDescent="0.2">
      <c r="A25" s="8" t="s">
        <v>96</v>
      </c>
      <c r="B25" s="16" t="s">
        <v>97</v>
      </c>
      <c r="C25" s="131"/>
      <c r="D25" s="132"/>
      <c r="E25" s="132"/>
      <c r="F25" s="132"/>
      <c r="G25" s="133"/>
    </row>
    <row r="26" spans="1:7" ht="12" x14ac:dyDescent="0.2">
      <c r="A26" s="14"/>
      <c r="E26" s="14"/>
    </row>
    <row r="27" spans="1:7" ht="12" x14ac:dyDescent="0.2">
      <c r="A27" s="13" t="s">
        <v>98</v>
      </c>
      <c r="D27" s="41"/>
      <c r="E27" s="17"/>
    </row>
    <row r="28" spans="1:7" ht="13" x14ac:dyDescent="0.2">
      <c r="A28" s="8" t="s">
        <v>17</v>
      </c>
      <c r="B28" s="16" t="s">
        <v>99</v>
      </c>
      <c r="C28" s="102" t="s">
        <v>23</v>
      </c>
      <c r="D28" s="103"/>
      <c r="E28" s="103"/>
      <c r="F28" s="103"/>
      <c r="G28" s="104"/>
    </row>
    <row r="29" spans="1:7" ht="13" x14ac:dyDescent="0.2">
      <c r="A29" s="8" t="s">
        <v>101</v>
      </c>
      <c r="B29" s="16" t="s">
        <v>102</v>
      </c>
      <c r="C29" s="128"/>
      <c r="D29" s="129"/>
      <c r="E29" s="129"/>
      <c r="F29" s="129"/>
      <c r="G29" s="130"/>
    </row>
    <row r="30" spans="1:7" ht="13" x14ac:dyDescent="0.2">
      <c r="A30" s="2" t="s">
        <v>104</v>
      </c>
      <c r="B30" s="3" t="s">
        <v>105</v>
      </c>
      <c r="C30" s="128"/>
      <c r="D30" s="129"/>
      <c r="E30" s="129"/>
      <c r="F30" s="129"/>
      <c r="G30" s="130"/>
    </row>
    <row r="31" spans="1:7" ht="13" x14ac:dyDescent="0.2">
      <c r="A31" s="8" t="s">
        <v>106</v>
      </c>
      <c r="B31" s="16" t="s">
        <v>107</v>
      </c>
      <c r="C31" s="128"/>
      <c r="D31" s="129"/>
      <c r="E31" s="129"/>
      <c r="F31" s="129"/>
      <c r="G31" s="130"/>
    </row>
    <row r="32" spans="1:7" ht="13" x14ac:dyDescent="0.2">
      <c r="A32" s="2" t="s">
        <v>108</v>
      </c>
      <c r="B32" s="16" t="s">
        <v>109</v>
      </c>
      <c r="C32" s="131"/>
      <c r="D32" s="132"/>
      <c r="E32" s="132"/>
      <c r="F32" s="132"/>
      <c r="G32" s="133"/>
    </row>
    <row r="33" spans="1:7" x14ac:dyDescent="0.2">
      <c r="E33" s="14"/>
    </row>
    <row r="34" spans="1:7" ht="12" x14ac:dyDescent="0.2">
      <c r="A34" s="13" t="s">
        <v>110</v>
      </c>
      <c r="D34" s="41"/>
      <c r="E34" s="17"/>
    </row>
    <row r="35" spans="1:7" customFormat="1" ht="12" customHeight="1" x14ac:dyDescent="0.2">
      <c r="A35" s="8" t="s">
        <v>17</v>
      </c>
      <c r="B35" s="16" t="s">
        <v>111</v>
      </c>
      <c r="C35" s="102" t="s">
        <v>23</v>
      </c>
      <c r="D35" s="103"/>
      <c r="E35" s="103"/>
      <c r="F35" s="103"/>
      <c r="G35" s="104"/>
    </row>
    <row r="36" spans="1:7" ht="13" x14ac:dyDescent="0.2">
      <c r="A36" s="8" t="s">
        <v>113</v>
      </c>
      <c r="B36" s="16" t="s">
        <v>114</v>
      </c>
      <c r="C36" s="128"/>
      <c r="D36" s="129"/>
      <c r="E36" s="129"/>
      <c r="F36" s="129"/>
      <c r="G36" s="130"/>
    </row>
    <row r="37" spans="1:7" ht="13" x14ac:dyDescent="0.2">
      <c r="A37" s="2" t="s">
        <v>115</v>
      </c>
      <c r="B37" s="3" t="s">
        <v>105</v>
      </c>
      <c r="C37" s="128"/>
      <c r="D37" s="129"/>
      <c r="E37" s="129"/>
      <c r="F37" s="129"/>
      <c r="G37" s="130"/>
    </row>
    <row r="38" spans="1:7" ht="13" x14ac:dyDescent="0.2">
      <c r="A38" s="8" t="s">
        <v>116</v>
      </c>
      <c r="B38" s="16" t="s">
        <v>117</v>
      </c>
      <c r="C38" s="128"/>
      <c r="D38" s="129"/>
      <c r="E38" s="129"/>
      <c r="F38" s="129"/>
      <c r="G38" s="130"/>
    </row>
    <row r="39" spans="1:7" ht="13" x14ac:dyDescent="0.2">
      <c r="A39" s="2" t="s">
        <v>118</v>
      </c>
      <c r="B39" s="16" t="s">
        <v>109</v>
      </c>
      <c r="C39" s="131"/>
      <c r="D39" s="132"/>
      <c r="E39" s="132"/>
      <c r="F39" s="132"/>
      <c r="G39" s="133"/>
    </row>
    <row r="40" spans="1:7" x14ac:dyDescent="0.2">
      <c r="D40" s="14"/>
      <c r="E40" s="14"/>
    </row>
    <row r="41" spans="1:7" ht="12" x14ac:dyDescent="0.2">
      <c r="A41" s="13" t="s">
        <v>119</v>
      </c>
      <c r="D41" s="41"/>
      <c r="E41" s="17"/>
    </row>
    <row r="42" spans="1:7" customFormat="1" ht="24" customHeight="1" x14ac:dyDescent="0.2">
      <c r="A42" s="8" t="s">
        <v>17</v>
      </c>
      <c r="B42" s="16" t="s">
        <v>120</v>
      </c>
      <c r="C42" s="102" t="s">
        <v>23</v>
      </c>
      <c r="D42" s="103"/>
      <c r="E42" s="103"/>
      <c r="F42" s="103"/>
      <c r="G42" s="104"/>
    </row>
    <row r="43" spans="1:7" customFormat="1" ht="24" customHeight="1" x14ac:dyDescent="0.2">
      <c r="A43" s="8" t="s">
        <v>121</v>
      </c>
      <c r="B43" s="16" t="s">
        <v>359</v>
      </c>
      <c r="C43" s="128"/>
      <c r="D43" s="129"/>
      <c r="E43" s="129"/>
      <c r="F43" s="129"/>
      <c r="G43" s="130"/>
    </row>
    <row r="44" spans="1:7" customFormat="1" ht="24" customHeight="1" x14ac:dyDescent="0.2">
      <c r="A44" s="8" t="s">
        <v>123</v>
      </c>
      <c r="B44" s="16" t="s">
        <v>360</v>
      </c>
      <c r="C44" s="128"/>
      <c r="D44" s="129"/>
      <c r="E44" s="129"/>
      <c r="F44" s="129"/>
      <c r="G44" s="130"/>
    </row>
    <row r="45" spans="1:7" customFormat="1" ht="24" customHeight="1" x14ac:dyDescent="0.2">
      <c r="A45" s="8" t="s">
        <v>125</v>
      </c>
      <c r="B45" s="3" t="s">
        <v>361</v>
      </c>
      <c r="C45" s="128"/>
      <c r="D45" s="129"/>
      <c r="E45" s="129"/>
      <c r="F45" s="129"/>
      <c r="G45" s="130"/>
    </row>
    <row r="46" spans="1:7" customFormat="1" ht="36" customHeight="1" x14ac:dyDescent="0.2">
      <c r="A46" s="8" t="s">
        <v>126</v>
      </c>
      <c r="B46" s="3" t="s">
        <v>127</v>
      </c>
      <c r="C46" s="131"/>
      <c r="D46" s="132"/>
      <c r="E46" s="132"/>
      <c r="F46" s="132"/>
      <c r="G46" s="133"/>
    </row>
    <row r="47" spans="1:7" x14ac:dyDescent="0.2">
      <c r="D47" s="14"/>
      <c r="E47" s="14"/>
    </row>
    <row r="48" spans="1:7" ht="12" x14ac:dyDescent="0.2">
      <c r="A48" s="13" t="s">
        <v>128</v>
      </c>
      <c r="D48" s="41"/>
      <c r="E48" s="17"/>
    </row>
    <row r="49" spans="1:7" customFormat="1" ht="12" customHeight="1" x14ac:dyDescent="0.2">
      <c r="A49" s="8" t="s">
        <v>17</v>
      </c>
      <c r="B49" s="16" t="s">
        <v>120</v>
      </c>
      <c r="C49" s="102" t="s">
        <v>23</v>
      </c>
      <c r="D49" s="103"/>
      <c r="E49" s="103"/>
      <c r="F49" s="103"/>
      <c r="G49" s="104"/>
    </row>
    <row r="50" spans="1:7" customFormat="1" ht="28.5" customHeight="1" x14ac:dyDescent="0.2">
      <c r="A50" s="8" t="s">
        <v>130</v>
      </c>
      <c r="B50" s="16" t="s">
        <v>362</v>
      </c>
      <c r="C50" s="128"/>
      <c r="D50" s="129"/>
      <c r="E50" s="129"/>
      <c r="F50" s="129"/>
      <c r="G50" s="130"/>
    </row>
    <row r="51" spans="1:7" customFormat="1" ht="31.5" customHeight="1" x14ac:dyDescent="0.2">
      <c r="A51" s="8" t="s">
        <v>132</v>
      </c>
      <c r="B51" s="16" t="s">
        <v>133</v>
      </c>
      <c r="C51" s="128"/>
      <c r="D51" s="129"/>
      <c r="E51" s="129"/>
      <c r="F51" s="129"/>
      <c r="G51" s="130"/>
    </row>
    <row r="52" spans="1:7" ht="13" x14ac:dyDescent="0.2">
      <c r="A52" s="8" t="s">
        <v>134</v>
      </c>
      <c r="B52" s="16" t="s">
        <v>135</v>
      </c>
      <c r="C52" s="131"/>
      <c r="D52" s="132"/>
      <c r="E52" s="132"/>
      <c r="F52" s="132"/>
      <c r="G52" s="133"/>
    </row>
    <row r="53" spans="1:7" ht="12" x14ac:dyDescent="0.2">
      <c r="A53" s="13"/>
    </row>
    <row r="54" spans="1:7" customFormat="1" ht="12" customHeight="1" x14ac:dyDescent="0.2">
      <c r="A54" s="139" t="s">
        <v>137</v>
      </c>
      <c r="B54" s="139"/>
      <c r="C54" s="139"/>
      <c r="D54" s="139"/>
      <c r="E54" s="139"/>
      <c r="F54" s="139"/>
      <c r="G54" s="140"/>
    </row>
    <row r="55" spans="1:7" ht="12" x14ac:dyDescent="0.2">
      <c r="A55" s="22" t="s">
        <v>139</v>
      </c>
      <c r="B55" s="23"/>
      <c r="D55" s="41"/>
      <c r="E55" s="17"/>
    </row>
    <row r="56" spans="1:7" ht="13" x14ac:dyDescent="0.2">
      <c r="A56" s="24" t="s">
        <v>17</v>
      </c>
      <c r="B56" s="21" t="s">
        <v>140</v>
      </c>
      <c r="C56" s="102" t="s">
        <v>23</v>
      </c>
      <c r="D56" s="103"/>
      <c r="E56" s="103"/>
      <c r="F56" s="103"/>
      <c r="G56" s="104"/>
    </row>
    <row r="57" spans="1:7" ht="13" x14ac:dyDescent="0.2">
      <c r="A57" s="8" t="s">
        <v>141</v>
      </c>
      <c r="B57" s="16" t="s">
        <v>142</v>
      </c>
      <c r="C57" s="128"/>
      <c r="D57" s="129"/>
      <c r="E57" s="129"/>
      <c r="F57" s="129"/>
      <c r="G57" s="130"/>
    </row>
    <row r="58" spans="1:7" ht="13" x14ac:dyDescent="0.2">
      <c r="A58" s="8" t="s">
        <v>144</v>
      </c>
      <c r="B58" s="16" t="s">
        <v>142</v>
      </c>
      <c r="C58" s="128"/>
      <c r="D58" s="129"/>
      <c r="E58" s="129"/>
      <c r="F58" s="129"/>
      <c r="G58" s="130"/>
    </row>
    <row r="59" spans="1:7" customFormat="1" ht="24" customHeight="1" x14ac:dyDescent="0.2">
      <c r="A59" s="8" t="s">
        <v>146</v>
      </c>
      <c r="B59" s="16" t="s">
        <v>147</v>
      </c>
      <c r="C59" s="128"/>
      <c r="D59" s="129"/>
      <c r="E59" s="129"/>
      <c r="F59" s="129"/>
      <c r="G59" s="130"/>
    </row>
    <row r="60" spans="1:7" customFormat="1" ht="24" customHeight="1" x14ac:dyDescent="0.2">
      <c r="A60" s="8" t="s">
        <v>149</v>
      </c>
      <c r="B60" s="16" t="s">
        <v>150</v>
      </c>
      <c r="C60" s="128"/>
      <c r="D60" s="129"/>
      <c r="E60" s="129"/>
      <c r="F60" s="129"/>
      <c r="G60" s="130"/>
    </row>
    <row r="61" spans="1:7" customFormat="1" ht="36" customHeight="1" x14ac:dyDescent="0.2">
      <c r="A61" s="8" t="s">
        <v>151</v>
      </c>
      <c r="B61" s="16" t="s">
        <v>152</v>
      </c>
      <c r="C61" s="128"/>
      <c r="D61" s="129"/>
      <c r="E61" s="129"/>
      <c r="F61" s="129"/>
      <c r="G61" s="130"/>
    </row>
    <row r="62" spans="1:7" customFormat="1" ht="24" customHeight="1" x14ac:dyDescent="0.2">
      <c r="A62" s="8" t="s">
        <v>153</v>
      </c>
      <c r="B62" s="16" t="s">
        <v>154</v>
      </c>
      <c r="C62" s="128"/>
      <c r="D62" s="129"/>
      <c r="E62" s="129"/>
      <c r="F62" s="129"/>
      <c r="G62" s="130"/>
    </row>
    <row r="63" spans="1:7" ht="13" x14ac:dyDescent="0.2">
      <c r="A63" s="8" t="s">
        <v>155</v>
      </c>
      <c r="B63" s="16" t="s">
        <v>156</v>
      </c>
      <c r="C63" s="128"/>
      <c r="D63" s="129"/>
      <c r="E63" s="129"/>
      <c r="F63" s="129"/>
      <c r="G63" s="130"/>
    </row>
    <row r="64" spans="1:7" ht="13" x14ac:dyDescent="0.2">
      <c r="A64" s="8" t="s">
        <v>157</v>
      </c>
      <c r="B64" s="16" t="s">
        <v>158</v>
      </c>
      <c r="C64" s="128"/>
      <c r="D64" s="129"/>
      <c r="E64" s="129"/>
      <c r="F64" s="129"/>
      <c r="G64" s="130"/>
    </row>
    <row r="65" spans="1:7" ht="13" x14ac:dyDescent="0.2">
      <c r="A65" s="8" t="s">
        <v>159</v>
      </c>
      <c r="B65" s="16" t="s">
        <v>160</v>
      </c>
      <c r="C65" s="128"/>
      <c r="D65" s="129"/>
      <c r="E65" s="129"/>
      <c r="F65" s="129"/>
      <c r="G65" s="130"/>
    </row>
    <row r="66" spans="1:7" ht="13" x14ac:dyDescent="0.2">
      <c r="A66" s="8" t="s">
        <v>161</v>
      </c>
      <c r="B66" s="16" t="s">
        <v>162</v>
      </c>
      <c r="C66" s="128"/>
      <c r="D66" s="129"/>
      <c r="E66" s="129"/>
      <c r="F66" s="129"/>
      <c r="G66" s="130"/>
    </row>
    <row r="67" spans="1:7" ht="13" x14ac:dyDescent="0.2">
      <c r="A67" s="8" t="s">
        <v>163</v>
      </c>
      <c r="B67" s="16" t="s">
        <v>164</v>
      </c>
      <c r="C67" s="128"/>
      <c r="D67" s="129"/>
      <c r="E67" s="129"/>
      <c r="F67" s="129"/>
      <c r="G67" s="130"/>
    </row>
    <row r="68" spans="1:7" ht="13" x14ac:dyDescent="0.2">
      <c r="A68" s="8" t="s">
        <v>165</v>
      </c>
      <c r="B68" s="16" t="s">
        <v>166</v>
      </c>
      <c r="C68" s="128"/>
      <c r="D68" s="129"/>
      <c r="E68" s="129"/>
      <c r="F68" s="129"/>
      <c r="G68" s="130"/>
    </row>
    <row r="69" spans="1:7" ht="13" x14ac:dyDescent="0.2">
      <c r="A69" s="8" t="s">
        <v>167</v>
      </c>
      <c r="B69" s="16" t="s">
        <v>168</v>
      </c>
      <c r="C69" s="128"/>
      <c r="D69" s="129"/>
      <c r="E69" s="129"/>
      <c r="F69" s="129"/>
      <c r="G69" s="130"/>
    </row>
    <row r="70" spans="1:7" ht="13" x14ac:dyDescent="0.2">
      <c r="A70" s="8" t="s">
        <v>169</v>
      </c>
      <c r="B70" s="16" t="s">
        <v>170</v>
      </c>
      <c r="C70" s="131"/>
      <c r="D70" s="132"/>
      <c r="E70" s="132"/>
      <c r="F70" s="132"/>
      <c r="G70" s="133"/>
    </row>
    <row r="71" spans="1:7" x14ac:dyDescent="0.2">
      <c r="E71" s="14"/>
    </row>
    <row r="72" spans="1:7" ht="12" x14ac:dyDescent="0.2">
      <c r="A72" s="13" t="s">
        <v>171</v>
      </c>
      <c r="D72" s="41"/>
      <c r="E72" s="34"/>
    </row>
    <row r="73" spans="1:7" customFormat="1" ht="24" customHeight="1" x14ac:dyDescent="0.2">
      <c r="A73" s="8" t="s">
        <v>17</v>
      </c>
      <c r="B73" s="16" t="s">
        <v>172</v>
      </c>
      <c r="C73" s="102" t="s">
        <v>23</v>
      </c>
      <c r="D73" s="103"/>
      <c r="E73" s="103"/>
      <c r="F73" s="103"/>
      <c r="G73" s="104"/>
    </row>
    <row r="74" spans="1:7" ht="13" x14ac:dyDescent="0.2">
      <c r="A74" s="8" t="s">
        <v>174</v>
      </c>
      <c r="B74" s="16" t="s">
        <v>175</v>
      </c>
      <c r="C74" s="128"/>
      <c r="D74" s="129"/>
      <c r="E74" s="129"/>
      <c r="F74" s="129"/>
      <c r="G74" s="130"/>
    </row>
    <row r="75" spans="1:7" ht="13" x14ac:dyDescent="0.2">
      <c r="A75" s="8" t="s">
        <v>176</v>
      </c>
      <c r="B75" s="16" t="s">
        <v>177</v>
      </c>
      <c r="C75" s="128"/>
      <c r="D75" s="129"/>
      <c r="E75" s="129"/>
      <c r="F75" s="129"/>
      <c r="G75" s="130"/>
    </row>
    <row r="76" spans="1:7" ht="13" x14ac:dyDescent="0.2">
      <c r="A76" s="8" t="s">
        <v>178</v>
      </c>
      <c r="B76" s="16" t="s">
        <v>179</v>
      </c>
      <c r="C76" s="128"/>
      <c r="D76" s="129"/>
      <c r="E76" s="129"/>
      <c r="F76" s="129"/>
      <c r="G76" s="130"/>
    </row>
    <row r="77" spans="1:7" ht="13" x14ac:dyDescent="0.2">
      <c r="A77" s="8" t="s">
        <v>180</v>
      </c>
      <c r="B77" s="16" t="s">
        <v>181</v>
      </c>
      <c r="C77" s="128"/>
      <c r="D77" s="129"/>
      <c r="E77" s="129"/>
      <c r="F77" s="129"/>
      <c r="G77" s="130"/>
    </row>
    <row r="78" spans="1:7" customFormat="1" ht="25.25" customHeight="1" x14ac:dyDescent="0.2">
      <c r="A78" s="8" t="s">
        <v>182</v>
      </c>
      <c r="B78" s="16" t="s">
        <v>183</v>
      </c>
      <c r="C78" s="131"/>
      <c r="D78" s="132"/>
      <c r="E78" s="132"/>
      <c r="F78" s="132"/>
      <c r="G78" s="133"/>
    </row>
    <row r="79" spans="1:7" x14ac:dyDescent="0.2">
      <c r="D79" s="14"/>
      <c r="E79" s="14"/>
    </row>
    <row r="80" spans="1:7" ht="12" x14ac:dyDescent="0.2">
      <c r="A80" s="13" t="s">
        <v>184</v>
      </c>
      <c r="D80" s="41"/>
      <c r="E80" s="34"/>
    </row>
    <row r="81" spans="1:7" customFormat="1" ht="36" customHeight="1" x14ac:dyDescent="0.2">
      <c r="A81" s="25" t="s">
        <v>17</v>
      </c>
      <c r="B81" s="16" t="s">
        <v>185</v>
      </c>
      <c r="C81" s="102" t="s">
        <v>23</v>
      </c>
      <c r="D81" s="103"/>
      <c r="E81" s="103"/>
      <c r="F81" s="103"/>
      <c r="G81" s="104"/>
    </row>
    <row r="82" spans="1:7" ht="13" x14ac:dyDescent="0.2">
      <c r="A82" s="25" t="s">
        <v>187</v>
      </c>
      <c r="B82" s="16" t="s">
        <v>175</v>
      </c>
      <c r="C82" s="128"/>
      <c r="D82" s="129"/>
      <c r="E82" s="129"/>
      <c r="F82" s="129"/>
      <c r="G82" s="130"/>
    </row>
    <row r="83" spans="1:7" ht="13" x14ac:dyDescent="0.2">
      <c r="A83" s="25" t="s">
        <v>188</v>
      </c>
      <c r="B83" s="16" t="s">
        <v>177</v>
      </c>
      <c r="C83" s="128"/>
      <c r="D83" s="129"/>
      <c r="E83" s="129"/>
      <c r="F83" s="129"/>
      <c r="G83" s="130"/>
    </row>
    <row r="84" spans="1:7" ht="13" x14ac:dyDescent="0.2">
      <c r="A84" s="25" t="s">
        <v>189</v>
      </c>
      <c r="B84" s="16" t="s">
        <v>179</v>
      </c>
      <c r="C84" s="128"/>
      <c r="D84" s="129"/>
      <c r="E84" s="129"/>
      <c r="F84" s="129"/>
      <c r="G84" s="130"/>
    </row>
    <row r="85" spans="1:7" ht="13" x14ac:dyDescent="0.2">
      <c r="A85" s="25" t="s">
        <v>190</v>
      </c>
      <c r="B85" s="16" t="s">
        <v>181</v>
      </c>
      <c r="C85" s="128"/>
      <c r="D85" s="129"/>
      <c r="E85" s="129"/>
      <c r="F85" s="129"/>
      <c r="G85" s="130"/>
    </row>
    <row r="86" spans="1:7" customFormat="1" ht="24" customHeight="1" x14ac:dyDescent="0.2">
      <c r="A86" s="25" t="s">
        <v>191</v>
      </c>
      <c r="B86" s="16" t="s">
        <v>183</v>
      </c>
      <c r="C86" s="131"/>
      <c r="D86" s="132"/>
      <c r="E86" s="132"/>
      <c r="F86" s="132"/>
      <c r="G86" s="133"/>
    </row>
    <row r="87" spans="1:7" x14ac:dyDescent="0.2">
      <c r="D87" s="14"/>
      <c r="E87" s="14"/>
    </row>
    <row r="88" spans="1:7" ht="12" x14ac:dyDescent="0.2">
      <c r="A88" s="139" t="s">
        <v>219</v>
      </c>
      <c r="B88" s="139"/>
      <c r="C88" s="139"/>
      <c r="D88" s="139"/>
      <c r="E88" s="139"/>
      <c r="F88" s="139"/>
      <c r="G88" s="139"/>
    </row>
    <row r="89" spans="1:7" ht="12" x14ac:dyDescent="0.2">
      <c r="A89" s="13" t="s">
        <v>220</v>
      </c>
      <c r="D89" s="41"/>
      <c r="E89" s="17"/>
    </row>
    <row r="90" spans="1:7" ht="13" x14ac:dyDescent="0.2">
      <c r="A90" s="8" t="s">
        <v>17</v>
      </c>
      <c r="B90" s="16" t="s">
        <v>221</v>
      </c>
      <c r="C90" s="102" t="s">
        <v>23</v>
      </c>
      <c r="D90" s="103"/>
      <c r="E90" s="103"/>
      <c r="F90" s="103"/>
      <c r="G90" s="104"/>
    </row>
    <row r="91" spans="1:7" customFormat="1" ht="48" customHeight="1" x14ac:dyDescent="0.2">
      <c r="A91" s="8" t="s">
        <v>222</v>
      </c>
      <c r="B91" s="16" t="s">
        <v>363</v>
      </c>
      <c r="C91" s="128"/>
      <c r="D91" s="129"/>
      <c r="E91" s="129"/>
      <c r="F91" s="129"/>
      <c r="G91" s="130"/>
    </row>
    <row r="92" spans="1:7" customFormat="1" ht="36" customHeight="1" x14ac:dyDescent="0.2">
      <c r="A92" s="8" t="s">
        <v>226</v>
      </c>
      <c r="B92" s="16" t="s">
        <v>364</v>
      </c>
      <c r="C92" s="131"/>
      <c r="D92" s="132"/>
      <c r="E92" s="132"/>
      <c r="F92" s="132"/>
      <c r="G92" s="133"/>
    </row>
    <row r="93" spans="1:7" x14ac:dyDescent="0.2">
      <c r="D93" s="14"/>
      <c r="E93" s="14"/>
    </row>
    <row r="94" spans="1:7" ht="12" x14ac:dyDescent="0.2">
      <c r="A94" s="13" t="s">
        <v>228</v>
      </c>
      <c r="D94" s="41"/>
      <c r="E94" s="17"/>
    </row>
    <row r="95" spans="1:7" ht="13" x14ac:dyDescent="0.2">
      <c r="A95" s="8" t="s">
        <v>17</v>
      </c>
      <c r="B95" s="16" t="s">
        <v>208</v>
      </c>
      <c r="C95" s="102" t="s">
        <v>23</v>
      </c>
      <c r="D95" s="103"/>
      <c r="E95" s="103"/>
      <c r="F95" s="103"/>
      <c r="G95" s="104"/>
    </row>
    <row r="96" spans="1:7" ht="13" x14ac:dyDescent="0.2">
      <c r="A96" s="8" t="s">
        <v>229</v>
      </c>
      <c r="B96" s="16" t="s">
        <v>230</v>
      </c>
      <c r="C96" s="128"/>
      <c r="D96" s="129"/>
      <c r="E96" s="129"/>
      <c r="F96" s="129"/>
      <c r="G96" s="130"/>
    </row>
    <row r="97" spans="1:7" ht="13" x14ac:dyDescent="0.2">
      <c r="A97" s="8" t="s">
        <v>231</v>
      </c>
      <c r="B97" s="16" t="s">
        <v>232</v>
      </c>
      <c r="C97" s="128"/>
      <c r="D97" s="129"/>
      <c r="E97" s="129"/>
      <c r="F97" s="129"/>
      <c r="G97" s="130"/>
    </row>
    <row r="98" spans="1:7" ht="13" x14ac:dyDescent="0.2">
      <c r="A98" s="8" t="s">
        <v>233</v>
      </c>
      <c r="B98" s="16" t="s">
        <v>234</v>
      </c>
      <c r="C98" s="131"/>
      <c r="D98" s="132"/>
      <c r="E98" s="132"/>
      <c r="F98" s="132"/>
      <c r="G98" s="133"/>
    </row>
    <row r="99" spans="1:7" x14ac:dyDescent="0.2">
      <c r="D99" s="14"/>
      <c r="E99" s="14"/>
    </row>
    <row r="100" spans="1:7" ht="12" x14ac:dyDescent="0.2">
      <c r="A100" s="13" t="s">
        <v>235</v>
      </c>
      <c r="D100" s="41"/>
      <c r="E100" s="17"/>
    </row>
    <row r="101" spans="1:7" ht="13" x14ac:dyDescent="0.2">
      <c r="A101" s="8" t="s">
        <v>17</v>
      </c>
      <c r="B101" s="16" t="s">
        <v>236</v>
      </c>
      <c r="C101" s="102" t="s">
        <v>23</v>
      </c>
      <c r="D101" s="103"/>
      <c r="E101" s="103"/>
      <c r="F101" s="103"/>
      <c r="G101" s="104"/>
    </row>
    <row r="102" spans="1:7" customFormat="1" ht="36" customHeight="1" x14ac:dyDescent="0.2">
      <c r="A102" s="8" t="s">
        <v>237</v>
      </c>
      <c r="B102" s="16" t="s">
        <v>238</v>
      </c>
      <c r="C102" s="128"/>
      <c r="D102" s="129"/>
      <c r="E102" s="129"/>
      <c r="F102" s="129"/>
      <c r="G102" s="130"/>
    </row>
    <row r="103" spans="1:7" customFormat="1" ht="24" customHeight="1" x14ac:dyDescent="0.2">
      <c r="A103" s="8" t="s">
        <v>240</v>
      </c>
      <c r="B103" s="16" t="s">
        <v>241</v>
      </c>
      <c r="C103" s="128"/>
      <c r="D103" s="129"/>
      <c r="E103" s="129"/>
      <c r="F103" s="129"/>
      <c r="G103" s="130"/>
    </row>
    <row r="104" spans="1:7" customFormat="1" ht="36" customHeight="1" x14ac:dyDescent="0.2">
      <c r="A104" s="8" t="s">
        <v>242</v>
      </c>
      <c r="B104" s="16" t="s">
        <v>243</v>
      </c>
      <c r="C104" s="128"/>
      <c r="D104" s="129"/>
      <c r="E104" s="129"/>
      <c r="F104" s="129"/>
      <c r="G104" s="130"/>
    </row>
    <row r="105" spans="1:7" customFormat="1" ht="36" customHeight="1" x14ac:dyDescent="0.2">
      <c r="A105" s="8" t="s">
        <v>244</v>
      </c>
      <c r="B105" s="16" t="s">
        <v>365</v>
      </c>
      <c r="C105" s="128"/>
      <c r="D105" s="129"/>
      <c r="E105" s="129"/>
      <c r="F105" s="129"/>
      <c r="G105" s="130"/>
    </row>
    <row r="106" spans="1:7" ht="13" x14ac:dyDescent="0.2">
      <c r="A106" s="8" t="s">
        <v>247</v>
      </c>
      <c r="B106" s="16" t="s">
        <v>248</v>
      </c>
      <c r="C106" s="128"/>
      <c r="D106" s="129"/>
      <c r="E106" s="129"/>
      <c r="F106" s="129"/>
      <c r="G106" s="130"/>
    </row>
    <row r="107" spans="1:7" customFormat="1" ht="24" customHeight="1" x14ac:dyDescent="0.2">
      <c r="A107" s="8" t="s">
        <v>250</v>
      </c>
      <c r="B107" s="3" t="s">
        <v>251</v>
      </c>
      <c r="C107" s="131"/>
      <c r="D107" s="132"/>
      <c r="E107" s="132"/>
      <c r="F107" s="132"/>
      <c r="G107" s="133"/>
    </row>
    <row r="108" spans="1:7" x14ac:dyDescent="0.2">
      <c r="D108" s="14"/>
      <c r="E108" s="35"/>
    </row>
    <row r="109" spans="1:7" ht="12" x14ac:dyDescent="0.2">
      <c r="A109" s="13" t="s">
        <v>252</v>
      </c>
      <c r="D109" s="41"/>
      <c r="E109" s="17"/>
    </row>
    <row r="110" spans="1:7" ht="13" x14ac:dyDescent="0.2">
      <c r="A110" s="8" t="s">
        <v>17</v>
      </c>
      <c r="B110" s="16" t="s">
        <v>221</v>
      </c>
      <c r="C110" s="102" t="s">
        <v>23</v>
      </c>
      <c r="D110" s="103"/>
      <c r="E110" s="103"/>
      <c r="F110" s="103"/>
      <c r="G110" s="104"/>
    </row>
    <row r="111" spans="1:7" ht="13" x14ac:dyDescent="0.2">
      <c r="A111" s="8" t="s">
        <v>253</v>
      </c>
      <c r="B111" s="16" t="s">
        <v>254</v>
      </c>
      <c r="C111" s="128"/>
      <c r="D111" s="129"/>
      <c r="E111" s="129"/>
      <c r="F111" s="129"/>
      <c r="G111" s="130"/>
    </row>
    <row r="112" spans="1:7" ht="13" x14ac:dyDescent="0.2">
      <c r="A112" s="8" t="s">
        <v>256</v>
      </c>
      <c r="B112" s="16" t="s">
        <v>257</v>
      </c>
      <c r="C112" s="128"/>
      <c r="D112" s="129"/>
      <c r="E112" s="129"/>
      <c r="F112" s="129"/>
      <c r="G112" s="130"/>
    </row>
    <row r="113" spans="1:7" ht="13" x14ac:dyDescent="0.2">
      <c r="A113" s="8" t="s">
        <v>258</v>
      </c>
      <c r="B113" s="16" t="s">
        <v>259</v>
      </c>
      <c r="C113" s="128"/>
      <c r="D113" s="129"/>
      <c r="E113" s="129"/>
      <c r="F113" s="129"/>
      <c r="G113" s="130"/>
    </row>
    <row r="114" spans="1:7" ht="13" x14ac:dyDescent="0.2">
      <c r="A114" s="8" t="s">
        <v>260</v>
      </c>
      <c r="B114" s="16" t="s">
        <v>261</v>
      </c>
      <c r="C114" s="128"/>
      <c r="D114" s="129"/>
      <c r="E114" s="129"/>
      <c r="F114" s="129"/>
      <c r="G114" s="130"/>
    </row>
    <row r="115" spans="1:7" ht="13" x14ac:dyDescent="0.2">
      <c r="A115" s="8" t="s">
        <v>262</v>
      </c>
      <c r="B115" s="16" t="s">
        <v>263</v>
      </c>
      <c r="C115" s="128"/>
      <c r="D115" s="129"/>
      <c r="E115" s="129"/>
      <c r="F115" s="129"/>
      <c r="G115" s="130"/>
    </row>
    <row r="116" spans="1:7" customFormat="1" ht="24" customHeight="1" x14ac:dyDescent="0.2">
      <c r="A116" s="8" t="s">
        <v>264</v>
      </c>
      <c r="B116" s="16" t="s">
        <v>265</v>
      </c>
      <c r="C116" s="128"/>
      <c r="D116" s="129"/>
      <c r="E116" s="129"/>
      <c r="F116" s="129"/>
      <c r="G116" s="130"/>
    </row>
    <row r="117" spans="1:7" customFormat="1" ht="24" customHeight="1" x14ac:dyDescent="0.2">
      <c r="A117" s="8" t="s">
        <v>266</v>
      </c>
      <c r="B117" s="16" t="s">
        <v>267</v>
      </c>
      <c r="C117" s="128"/>
      <c r="D117" s="129"/>
      <c r="E117" s="129"/>
      <c r="F117" s="129"/>
      <c r="G117" s="130"/>
    </row>
    <row r="118" spans="1:7" customFormat="1" ht="24" customHeight="1" x14ac:dyDescent="0.2">
      <c r="A118" s="8" t="s">
        <v>268</v>
      </c>
      <c r="B118" s="16" t="s">
        <v>269</v>
      </c>
      <c r="C118" s="128"/>
      <c r="D118" s="129"/>
      <c r="E118" s="129"/>
      <c r="F118" s="129"/>
      <c r="G118" s="130"/>
    </row>
    <row r="119" spans="1:7" ht="13" x14ac:dyDescent="0.2">
      <c r="A119" s="8" t="s">
        <v>270</v>
      </c>
      <c r="B119" s="3" t="s">
        <v>271</v>
      </c>
      <c r="C119" s="128"/>
      <c r="D119" s="129"/>
      <c r="E119" s="129"/>
      <c r="F119" s="129"/>
      <c r="G119" s="130"/>
    </row>
    <row r="120" spans="1:7" ht="13" x14ac:dyDescent="0.2">
      <c r="A120" s="8" t="s">
        <v>272</v>
      </c>
      <c r="B120" s="3" t="s">
        <v>273</v>
      </c>
      <c r="C120" s="128"/>
      <c r="D120" s="129"/>
      <c r="E120" s="129"/>
      <c r="F120" s="129"/>
      <c r="G120" s="130"/>
    </row>
    <row r="121" spans="1:7" ht="13" x14ac:dyDescent="0.2">
      <c r="A121" s="8" t="s">
        <v>274</v>
      </c>
      <c r="B121" s="3" t="s">
        <v>275</v>
      </c>
      <c r="C121" s="128"/>
      <c r="D121" s="129"/>
      <c r="E121" s="129"/>
      <c r="F121" s="129"/>
      <c r="G121" s="130"/>
    </row>
    <row r="122" spans="1:7" ht="13" x14ac:dyDescent="0.2">
      <c r="A122" s="8" t="s">
        <v>276</v>
      </c>
      <c r="B122" s="3" t="s">
        <v>277</v>
      </c>
      <c r="C122" s="131"/>
      <c r="D122" s="132"/>
      <c r="E122" s="132"/>
      <c r="F122" s="132"/>
      <c r="G122" s="133"/>
    </row>
    <row r="123" spans="1:7" x14ac:dyDescent="0.2">
      <c r="D123" s="14"/>
      <c r="E123" s="14"/>
    </row>
    <row r="124" spans="1:7" ht="12" x14ac:dyDescent="0.2">
      <c r="A124" s="13" t="s">
        <v>278</v>
      </c>
      <c r="D124" s="41"/>
      <c r="E124" s="17"/>
    </row>
    <row r="125" spans="1:7" ht="13" x14ac:dyDescent="0.2">
      <c r="A125" s="8" t="s">
        <v>17</v>
      </c>
      <c r="B125" s="16" t="s">
        <v>221</v>
      </c>
      <c r="C125" s="102" t="s">
        <v>23</v>
      </c>
      <c r="D125" s="103"/>
      <c r="E125" s="103"/>
      <c r="F125" s="103"/>
      <c r="G125" s="104"/>
    </row>
    <row r="126" spans="1:7" customFormat="1" ht="36" customHeight="1" x14ac:dyDescent="0.2">
      <c r="A126" s="2" t="s">
        <v>281</v>
      </c>
      <c r="B126" s="3" t="s">
        <v>282</v>
      </c>
      <c r="C126" s="128"/>
      <c r="D126" s="129"/>
      <c r="E126" s="129"/>
      <c r="F126" s="129"/>
      <c r="G126" s="130"/>
    </row>
    <row r="127" spans="1:7" customFormat="1" ht="24" customHeight="1" x14ac:dyDescent="0.2">
      <c r="A127" s="8" t="s">
        <v>284</v>
      </c>
      <c r="B127" s="16" t="s">
        <v>285</v>
      </c>
      <c r="C127" s="128"/>
      <c r="D127" s="129"/>
      <c r="E127" s="129"/>
      <c r="F127" s="129"/>
      <c r="G127" s="130"/>
    </row>
    <row r="128" spans="1:7" ht="13" x14ac:dyDescent="0.2">
      <c r="A128" s="2" t="s">
        <v>286</v>
      </c>
      <c r="B128" s="16" t="s">
        <v>287</v>
      </c>
      <c r="C128" s="128"/>
      <c r="D128" s="129"/>
      <c r="E128" s="129"/>
      <c r="F128" s="129"/>
      <c r="G128" s="130"/>
    </row>
    <row r="129" spans="1:7" ht="13" x14ac:dyDescent="0.2">
      <c r="A129" s="8" t="s">
        <v>288</v>
      </c>
      <c r="B129" s="16" t="s">
        <v>289</v>
      </c>
      <c r="C129" s="128"/>
      <c r="D129" s="129"/>
      <c r="E129" s="129"/>
      <c r="F129" s="129"/>
      <c r="G129" s="130"/>
    </row>
    <row r="130" spans="1:7" ht="13" x14ac:dyDescent="0.2">
      <c r="A130" s="2" t="s">
        <v>290</v>
      </c>
      <c r="B130" s="16" t="s">
        <v>291</v>
      </c>
      <c r="C130" s="128"/>
      <c r="D130" s="129"/>
      <c r="E130" s="129"/>
      <c r="F130" s="129"/>
      <c r="G130" s="130"/>
    </row>
    <row r="131" spans="1:7" ht="13" x14ac:dyDescent="0.2">
      <c r="A131" s="8" t="s">
        <v>292</v>
      </c>
      <c r="B131" s="16" t="s">
        <v>293</v>
      </c>
      <c r="C131" s="128"/>
      <c r="D131" s="129"/>
      <c r="E131" s="129"/>
      <c r="F131" s="129"/>
      <c r="G131" s="130"/>
    </row>
    <row r="132" spans="1:7" ht="13" x14ac:dyDescent="0.2">
      <c r="A132" s="2" t="s">
        <v>294</v>
      </c>
      <c r="B132" s="16" t="s">
        <v>295</v>
      </c>
      <c r="C132" s="128"/>
      <c r="D132" s="129"/>
      <c r="E132" s="129"/>
      <c r="F132" s="129"/>
      <c r="G132" s="130"/>
    </row>
    <row r="133" spans="1:7" ht="13" x14ac:dyDescent="0.2">
      <c r="A133" s="8" t="s">
        <v>296</v>
      </c>
      <c r="B133" s="16" t="s">
        <v>297</v>
      </c>
      <c r="C133" s="128"/>
      <c r="D133" s="129"/>
      <c r="E133" s="129"/>
      <c r="F133" s="129"/>
      <c r="G133" s="130"/>
    </row>
    <row r="134" spans="1:7" ht="13" x14ac:dyDescent="0.2">
      <c r="A134" s="2" t="s">
        <v>298</v>
      </c>
      <c r="B134" s="16" t="s">
        <v>299</v>
      </c>
      <c r="C134" s="128"/>
      <c r="D134" s="129"/>
      <c r="E134" s="129"/>
      <c r="F134" s="129"/>
      <c r="G134" s="130"/>
    </row>
    <row r="135" spans="1:7" ht="13" x14ac:dyDescent="0.2">
      <c r="A135" s="8" t="s">
        <v>300</v>
      </c>
      <c r="B135" s="16" t="s">
        <v>301</v>
      </c>
      <c r="C135" s="128"/>
      <c r="D135" s="129"/>
      <c r="E135" s="129"/>
      <c r="F135" s="129"/>
      <c r="G135" s="130"/>
    </row>
    <row r="136" spans="1:7" ht="13" x14ac:dyDescent="0.2">
      <c r="A136" s="2" t="s">
        <v>302</v>
      </c>
      <c r="B136" s="16" t="s">
        <v>303</v>
      </c>
      <c r="C136" s="131"/>
      <c r="D136" s="132"/>
      <c r="E136" s="132"/>
      <c r="F136" s="132"/>
      <c r="G136" s="133"/>
    </row>
    <row r="137" spans="1:7" customFormat="1" ht="11.25" customHeight="1" x14ac:dyDescent="0.2">
      <c r="D137" s="14"/>
      <c r="E137" s="35"/>
    </row>
    <row r="138" spans="1:7" customFormat="1" ht="12" customHeight="1" x14ac:dyDescent="0.2">
      <c r="A138" s="134" t="s">
        <v>305</v>
      </c>
      <c r="B138" s="134"/>
      <c r="C138" s="134"/>
      <c r="D138" s="134"/>
      <c r="E138" s="134"/>
      <c r="F138" s="134"/>
      <c r="G138" s="134"/>
    </row>
    <row r="139" spans="1:7" customFormat="1" ht="22.25" customHeight="1" x14ac:dyDescent="0.2">
      <c r="A139" s="75" t="s">
        <v>306</v>
      </c>
      <c r="B139" s="75"/>
      <c r="C139" s="75"/>
      <c r="D139" s="75"/>
      <c r="E139" s="75"/>
      <c r="F139" s="75"/>
      <c r="G139" s="5"/>
    </row>
    <row r="140" spans="1:7" ht="13" x14ac:dyDescent="0.2">
      <c r="A140" s="8" t="s">
        <v>17</v>
      </c>
      <c r="B140" s="16" t="s">
        <v>221</v>
      </c>
      <c r="C140" s="102" t="s">
        <v>23</v>
      </c>
      <c r="D140" s="103"/>
      <c r="E140" s="103"/>
      <c r="F140" s="103"/>
      <c r="G140" s="104"/>
    </row>
    <row r="141" spans="1:7" customFormat="1" ht="35" customHeight="1" x14ac:dyDescent="0.2">
      <c r="A141" s="8">
        <v>5.0999999999999996</v>
      </c>
      <c r="B141" s="3" t="s">
        <v>366</v>
      </c>
      <c r="C141" s="128"/>
      <c r="D141" s="129"/>
      <c r="E141" s="129"/>
      <c r="F141" s="129"/>
      <c r="G141" s="130"/>
    </row>
    <row r="142" spans="1:7" customFormat="1" ht="72" customHeight="1" x14ac:dyDescent="0.2">
      <c r="A142" s="8">
        <v>5.2</v>
      </c>
      <c r="B142" s="3" t="s">
        <v>308</v>
      </c>
      <c r="C142" s="128"/>
      <c r="D142" s="129"/>
      <c r="E142" s="129"/>
      <c r="F142" s="129"/>
      <c r="G142" s="130"/>
    </row>
    <row r="143" spans="1:7" customFormat="1" ht="36" customHeight="1" x14ac:dyDescent="0.2">
      <c r="A143" s="8">
        <v>5.3</v>
      </c>
      <c r="B143" s="3" t="s">
        <v>309</v>
      </c>
      <c r="C143" s="128"/>
      <c r="D143" s="129"/>
      <c r="E143" s="129"/>
      <c r="F143" s="129"/>
      <c r="G143" s="130"/>
    </row>
    <row r="144" spans="1:7" customFormat="1" ht="36" customHeight="1" x14ac:dyDescent="0.2">
      <c r="A144" s="8">
        <v>5.4</v>
      </c>
      <c r="B144" s="3" t="s">
        <v>310</v>
      </c>
      <c r="C144" s="128"/>
      <c r="D144" s="129"/>
      <c r="E144" s="129"/>
      <c r="F144" s="129"/>
      <c r="G144" s="130"/>
    </row>
    <row r="145" spans="1:7" customFormat="1" ht="36" customHeight="1" x14ac:dyDescent="0.2">
      <c r="A145" s="8">
        <v>5.5</v>
      </c>
      <c r="B145" s="3" t="s">
        <v>311</v>
      </c>
      <c r="C145" s="128"/>
      <c r="D145" s="129"/>
      <c r="E145" s="129"/>
      <c r="F145" s="129"/>
      <c r="G145" s="130"/>
    </row>
    <row r="146" spans="1:7" customFormat="1" ht="48" customHeight="1" x14ac:dyDescent="0.2">
      <c r="A146" s="8">
        <v>5.6</v>
      </c>
      <c r="B146" s="3" t="s">
        <v>312</v>
      </c>
      <c r="C146" s="128"/>
      <c r="D146" s="129"/>
      <c r="E146" s="129"/>
      <c r="F146" s="129"/>
      <c r="G146" s="130"/>
    </row>
    <row r="147" spans="1:7" customFormat="1" ht="24" customHeight="1" x14ac:dyDescent="0.2">
      <c r="A147" s="8">
        <v>5.7</v>
      </c>
      <c r="B147" s="3" t="s">
        <v>313</v>
      </c>
      <c r="C147" s="128"/>
      <c r="D147" s="129"/>
      <c r="E147" s="129"/>
      <c r="F147" s="129"/>
      <c r="G147" s="130"/>
    </row>
    <row r="148" spans="1:7" customFormat="1" ht="48" customHeight="1" x14ac:dyDescent="0.2">
      <c r="A148" s="8">
        <v>5.8</v>
      </c>
      <c r="B148" s="3" t="s">
        <v>314</v>
      </c>
      <c r="C148" s="128"/>
      <c r="D148" s="129"/>
      <c r="E148" s="129"/>
      <c r="F148" s="129"/>
      <c r="G148" s="130"/>
    </row>
    <row r="149" spans="1:7" customFormat="1" ht="36" customHeight="1" x14ac:dyDescent="0.2">
      <c r="A149" s="8">
        <v>5.9</v>
      </c>
      <c r="B149" s="3" t="s">
        <v>315</v>
      </c>
      <c r="C149" s="131"/>
      <c r="D149" s="132"/>
      <c r="E149" s="132"/>
      <c r="F149" s="132"/>
      <c r="G149" s="133"/>
    </row>
    <row r="150" spans="1:7" ht="12" x14ac:dyDescent="0.2">
      <c r="A150" s="13"/>
    </row>
    <row r="151" spans="1:7" ht="12" x14ac:dyDescent="0.2">
      <c r="A151" s="13" t="s">
        <v>317</v>
      </c>
      <c r="D151" s="14"/>
      <c r="E151" s="14"/>
      <c r="F151" s="17"/>
    </row>
    <row r="152" spans="1:7" ht="12" x14ac:dyDescent="0.2">
      <c r="A152" s="13" t="s">
        <v>367</v>
      </c>
      <c r="D152" s="14"/>
      <c r="E152" s="14"/>
    </row>
    <row r="153" spans="1:7" ht="13" x14ac:dyDescent="0.2">
      <c r="A153" s="26" t="s">
        <v>17</v>
      </c>
      <c r="B153" s="27" t="s">
        <v>221</v>
      </c>
      <c r="C153" s="136" t="s">
        <v>23</v>
      </c>
      <c r="D153" s="137"/>
      <c r="E153" s="137"/>
      <c r="F153" s="137"/>
      <c r="G153" s="138"/>
    </row>
    <row r="154" spans="1:7" ht="26" x14ac:dyDescent="0.2">
      <c r="A154" s="8">
        <v>6.1</v>
      </c>
      <c r="B154" s="16" t="s">
        <v>389</v>
      </c>
      <c r="C154" s="136"/>
      <c r="D154" s="137"/>
      <c r="E154" s="137"/>
      <c r="F154" s="137"/>
      <c r="G154" s="138"/>
    </row>
    <row r="155" spans="1:7" ht="12" x14ac:dyDescent="0.2">
      <c r="A155" s="135" t="s">
        <v>368</v>
      </c>
      <c r="B155" s="135"/>
      <c r="C155" s="135"/>
      <c r="D155" s="135"/>
      <c r="E155" s="135"/>
      <c r="F155" s="135"/>
      <c r="G155" s="135"/>
    </row>
    <row r="156" spans="1:7" customFormat="1" x14ac:dyDescent="0.2">
      <c r="A156" s="119"/>
      <c r="B156" s="120"/>
      <c r="C156" s="120"/>
      <c r="D156" s="120"/>
      <c r="E156" s="120"/>
      <c r="F156" s="120"/>
      <c r="G156" s="121"/>
    </row>
    <row r="157" spans="1:7" ht="12" x14ac:dyDescent="0.2">
      <c r="A157" s="122"/>
      <c r="B157" s="123"/>
      <c r="C157" s="123"/>
      <c r="D157" s="123"/>
      <c r="E157" s="123"/>
      <c r="F157" s="123"/>
      <c r="G157" s="124"/>
    </row>
    <row r="158" spans="1:7" ht="12" x14ac:dyDescent="0.2">
      <c r="A158" s="122"/>
      <c r="B158" s="123"/>
      <c r="C158" s="123"/>
      <c r="D158" s="123"/>
      <c r="E158" s="123"/>
      <c r="F158" s="123"/>
      <c r="G158" s="124"/>
    </row>
    <row r="159" spans="1:7" ht="12" x14ac:dyDescent="0.2">
      <c r="A159" s="122"/>
      <c r="B159" s="123"/>
      <c r="C159" s="123"/>
      <c r="D159" s="123"/>
      <c r="E159" s="123"/>
      <c r="F159" s="123"/>
      <c r="G159" s="124"/>
    </row>
    <row r="160" spans="1:7" ht="12" x14ac:dyDescent="0.2">
      <c r="A160" s="122"/>
      <c r="B160" s="123"/>
      <c r="C160" s="123"/>
      <c r="D160" s="123"/>
      <c r="E160" s="123"/>
      <c r="F160" s="123"/>
      <c r="G160" s="124"/>
    </row>
    <row r="161" spans="1:7" ht="12" x14ac:dyDescent="0.2">
      <c r="A161" s="122"/>
      <c r="B161" s="123"/>
      <c r="C161" s="123"/>
      <c r="D161" s="123"/>
      <c r="E161" s="123"/>
      <c r="F161" s="123"/>
      <c r="G161" s="124"/>
    </row>
    <row r="162" spans="1:7" ht="12" x14ac:dyDescent="0.2">
      <c r="A162" s="122"/>
      <c r="B162" s="123"/>
      <c r="C162" s="123"/>
      <c r="D162" s="123"/>
      <c r="E162" s="123"/>
      <c r="F162" s="123"/>
      <c r="G162" s="124"/>
    </row>
    <row r="163" spans="1:7" ht="12" x14ac:dyDescent="0.2">
      <c r="A163" s="122"/>
      <c r="B163" s="123"/>
      <c r="C163" s="123"/>
      <c r="D163" s="123"/>
      <c r="E163" s="123"/>
      <c r="F163" s="123"/>
      <c r="G163" s="124"/>
    </row>
    <row r="164" spans="1:7" ht="12" x14ac:dyDescent="0.2">
      <c r="A164" s="122"/>
      <c r="B164" s="123"/>
      <c r="C164" s="123"/>
      <c r="D164" s="123"/>
      <c r="E164" s="123"/>
      <c r="F164" s="123"/>
      <c r="G164" s="124"/>
    </row>
    <row r="165" spans="1:7" ht="12" x14ac:dyDescent="0.2">
      <c r="A165" s="122"/>
      <c r="B165" s="123"/>
      <c r="C165" s="123"/>
      <c r="D165" s="123"/>
      <c r="E165" s="123"/>
      <c r="F165" s="123"/>
      <c r="G165" s="124"/>
    </row>
    <row r="166" spans="1:7" ht="12" x14ac:dyDescent="0.2">
      <c r="A166" s="122"/>
      <c r="B166" s="123"/>
      <c r="C166" s="123"/>
      <c r="D166" s="123"/>
      <c r="E166" s="123"/>
      <c r="F166" s="123"/>
      <c r="G166" s="124"/>
    </row>
    <row r="167" spans="1:7" ht="12" x14ac:dyDescent="0.2">
      <c r="A167" s="125"/>
      <c r="B167" s="126"/>
      <c r="C167" s="126"/>
      <c r="D167" s="126"/>
      <c r="E167" s="126"/>
      <c r="F167" s="126"/>
      <c r="G167" s="127"/>
    </row>
  </sheetData>
  <mergeCells count="118">
    <mergeCell ref="A2:G2"/>
    <mergeCell ref="A12:G12"/>
    <mergeCell ref="A11:F11"/>
    <mergeCell ref="C15:G15"/>
    <mergeCell ref="C16:G16"/>
    <mergeCell ref="A7:G7"/>
    <mergeCell ref="A9:B9"/>
    <mergeCell ref="C9:G9"/>
    <mergeCell ref="A20:G20"/>
    <mergeCell ref="C17:G17"/>
    <mergeCell ref="A4:G4"/>
    <mergeCell ref="C22:G22"/>
    <mergeCell ref="C23:G23"/>
    <mergeCell ref="C24:G24"/>
    <mergeCell ref="C25:G25"/>
    <mergeCell ref="C28:G28"/>
    <mergeCell ref="C29:G29"/>
    <mergeCell ref="C30:G30"/>
    <mergeCell ref="C31:G31"/>
    <mergeCell ref="C32:G32"/>
    <mergeCell ref="C56:G56"/>
    <mergeCell ref="C43:G43"/>
    <mergeCell ref="C44:G44"/>
    <mergeCell ref="C45:G45"/>
    <mergeCell ref="C46:G46"/>
    <mergeCell ref="C35:G35"/>
    <mergeCell ref="C36:G36"/>
    <mergeCell ref="C37:G37"/>
    <mergeCell ref="C38:G38"/>
    <mergeCell ref="C39:G39"/>
    <mergeCell ref="C42:G42"/>
    <mergeCell ref="C49:G49"/>
    <mergeCell ref="C50:G50"/>
    <mergeCell ref="C57:G57"/>
    <mergeCell ref="C58:G58"/>
    <mergeCell ref="C59:G59"/>
    <mergeCell ref="C60:G60"/>
    <mergeCell ref="C61:G61"/>
    <mergeCell ref="C62:G62"/>
    <mergeCell ref="C51:G51"/>
    <mergeCell ref="C52:G52"/>
    <mergeCell ref="C85:G85"/>
    <mergeCell ref="C63:G63"/>
    <mergeCell ref="C64:G64"/>
    <mergeCell ref="C77:G77"/>
    <mergeCell ref="C78:G78"/>
    <mergeCell ref="C69:G69"/>
    <mergeCell ref="C70:G70"/>
    <mergeCell ref="C73:G73"/>
    <mergeCell ref="C74:G74"/>
    <mergeCell ref="C75:G75"/>
    <mergeCell ref="C76:G76"/>
    <mergeCell ref="C65:G65"/>
    <mergeCell ref="C66:G66"/>
    <mergeCell ref="C67:G67"/>
    <mergeCell ref="C68:G68"/>
    <mergeCell ref="A54:G54"/>
    <mergeCell ref="C86:G86"/>
    <mergeCell ref="A88:G88"/>
    <mergeCell ref="C90:G90"/>
    <mergeCell ref="C91:G91"/>
    <mergeCell ref="C92:G92"/>
    <mergeCell ref="C81:G81"/>
    <mergeCell ref="C82:G82"/>
    <mergeCell ref="C83:G83"/>
    <mergeCell ref="C84:G84"/>
    <mergeCell ref="C97:G97"/>
    <mergeCell ref="C98:G98"/>
    <mergeCell ref="C101:G101"/>
    <mergeCell ref="C102:G102"/>
    <mergeCell ref="C103:G103"/>
    <mergeCell ref="C104:G104"/>
    <mergeCell ref="C105:G105"/>
    <mergeCell ref="C106:G106"/>
    <mergeCell ref="C95:G95"/>
    <mergeCell ref="C96:G96"/>
    <mergeCell ref="C115:G115"/>
    <mergeCell ref="C116:G116"/>
    <mergeCell ref="C117:G117"/>
    <mergeCell ref="C118:G118"/>
    <mergeCell ref="C119:G119"/>
    <mergeCell ref="C120:G120"/>
    <mergeCell ref="C107:G107"/>
    <mergeCell ref="C110:G110"/>
    <mergeCell ref="C111:G111"/>
    <mergeCell ref="C112:G112"/>
    <mergeCell ref="C113:G113"/>
    <mergeCell ref="C114:G114"/>
    <mergeCell ref="C121:G121"/>
    <mergeCell ref="C122:G122"/>
    <mergeCell ref="C125:G125"/>
    <mergeCell ref="C126:G126"/>
    <mergeCell ref="C127:G127"/>
    <mergeCell ref="C128:G128"/>
    <mergeCell ref="C153:G153"/>
    <mergeCell ref="C154:G154"/>
    <mergeCell ref="C129:G129"/>
    <mergeCell ref="C130:G130"/>
    <mergeCell ref="C131:G131"/>
    <mergeCell ref="C132:G132"/>
    <mergeCell ref="C133:G133"/>
    <mergeCell ref="C134:G134"/>
    <mergeCell ref="A156:G167"/>
    <mergeCell ref="C143:G143"/>
    <mergeCell ref="C144:G144"/>
    <mergeCell ref="C135:G135"/>
    <mergeCell ref="C136:G136"/>
    <mergeCell ref="A138:G138"/>
    <mergeCell ref="C140:G140"/>
    <mergeCell ref="C141:G141"/>
    <mergeCell ref="C142:G142"/>
    <mergeCell ref="A139:F139"/>
    <mergeCell ref="C149:G149"/>
    <mergeCell ref="C145:G145"/>
    <mergeCell ref="C146:G146"/>
    <mergeCell ref="C147:G147"/>
    <mergeCell ref="C148:G148"/>
    <mergeCell ref="A155:G15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65B9BE23A18B43A53483F9CCDED39E" ma:contentTypeVersion="14" ma:contentTypeDescription="Create a new document." ma:contentTypeScope="" ma:versionID="fcaf2c3c73ba038c537ba2af00343593">
  <xsd:schema xmlns:xsd="http://www.w3.org/2001/XMLSchema" xmlns:xs="http://www.w3.org/2001/XMLSchema" xmlns:p="http://schemas.microsoft.com/office/2006/metadata/properties" xmlns:ns3="b9932b8b-2bdb-431a-b97f-952c44fde46f" xmlns:ns4="a93314ae-6895-4a7e-bff2-5c97bd363ecd" targetNamespace="http://schemas.microsoft.com/office/2006/metadata/properties" ma:root="true" ma:fieldsID="e2636c8965e0bb9db2a1acfcc163b14b" ns3:_="" ns4:_="">
    <xsd:import namespace="b9932b8b-2bdb-431a-b97f-952c44fde46f"/>
    <xsd:import namespace="a93314ae-6895-4a7e-bff2-5c97bd363ec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932b8b-2bdb-431a-b97f-952c44fde46f"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3314ae-6895-4a7e-bff2-5c97bd363ec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C452F6A-8CA6-4ED9-BA88-A891FC41C7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932b8b-2bdb-431a-b97f-952c44fde46f"/>
    <ds:schemaRef ds:uri="a93314ae-6895-4a7e-bff2-5c97bd363e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ED7B62-9EE6-4667-B63A-30F95F9D6EAD}">
  <ds:schemaRefs>
    <ds:schemaRef ds:uri="http://schemas.microsoft.com/sharepoint/v3/contenttype/forms"/>
  </ds:schemaRefs>
</ds:datastoreItem>
</file>

<file path=customXml/itemProps3.xml><?xml version="1.0" encoding="utf-8"?>
<ds:datastoreItem xmlns:ds="http://schemas.openxmlformats.org/officeDocument/2006/customXml" ds:itemID="{B4A019DC-3AA8-4C5F-AF91-E28A9702FD8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Instrumento</vt:lpstr>
      <vt:lpstr>Observaciones</vt:lpstr>
      <vt:lpstr>Instrumento!Títulos_a_imprimir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JuanCarlos</dc:creator>
  <cp:keywords/>
  <dc:description/>
  <cp:lastModifiedBy>BARBARA LOPEZ MOLINA</cp:lastModifiedBy>
  <cp:revision/>
  <dcterms:created xsi:type="dcterms:W3CDTF">2015-01-27T14:03:13Z</dcterms:created>
  <dcterms:modified xsi:type="dcterms:W3CDTF">2026-10-05T21:23:14Z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0x010100BB65B9BE23A18B43A53483F9CCDED39E</vt:lpwstr>
  </property>
</Properties>
</file>